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CT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<sst xmlns="http://schemas.openxmlformats.org/spreadsheetml/2006/main" count="101" uniqueCount="48">
  <si>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QUOTIENT ELECTORAL</t>
  </si>
  <si>
    <t>ATTRIBUTION DES SIEGES</t>
  </si>
  <si>
    <t>Nombre d'électeurs inscrits</t>
  </si>
  <si>
    <t>Nombre d'émargements</t>
  </si>
  <si>
    <t>Nombre de suffrages exprimés</t>
  </si>
  <si>
    <t>a. Nombre d’électeurs inscrits :</t>
  </si>
  <si>
    <t>ORGANISATION SYNDICALE</t>
  </si>
  <si>
    <t>Nbre total de sièges</t>
  </si>
  <si>
    <t>Nbre de sièges</t>
  </si>
  <si>
    <t>c. Nombre d’enveloppes de scrutin recensées :</t>
  </si>
  <si>
    <t>NOMBRE DE CANDIDATS PRESENTES PAR CHAQUE LISTE</t>
  </si>
  <si>
    <t>NOMBRE DE VOIX OBTENUES</t>
  </si>
  <si>
    <t>% DE VOTANTS</t>
  </si>
  <si>
    <t>Nombre de sièges restant à pourvoir :</t>
  </si>
  <si>
    <t xml:space="preserve">Un siège est attribué à la liste obtenant la plus forte moyenne, soit </t>
  </si>
  <si>
    <t>Nbre de voix/quotient</t>
  </si>
  <si>
    <t>Nbre de voix si sièges identiques</t>
  </si>
  <si>
    <t>attribution des sièges au quotient</t>
  </si>
  <si>
    <t>attribution d'un siège à la plus forte moyenne</t>
  </si>
  <si>
    <t>Nbre de candidats si moyenne et voix identiques</t>
  </si>
  <si>
    <t>Nombre de sièges de titulaires à pourvoir</t>
  </si>
  <si>
    <t>QUOTIENT ELECTORAL  =
nombre de suffrages exprimés/nombre de sièges à pourvoir</t>
  </si>
  <si>
    <r>
      <t xml:space="preserve">Moyenne
</t>
    </r>
    <r>
      <rPr>
        <sz val="9"/>
        <rFont val="Arial"/>
        <family val="2"/>
      </rPr>
      <t>(nbre de voix/nbre de sièges obtenus  + 1)</t>
    </r>
  </si>
  <si>
    <t>Nombre de sièges attribués :</t>
  </si>
  <si>
    <t xml:space="preserve">Total </t>
  </si>
  <si>
    <t>nbre de sièges restant à pourvoir</t>
  </si>
  <si>
    <t>Etape 1: RECENSEMENT DES SUFFRAGES EXPRIMES</t>
  </si>
  <si>
    <t>Etape 2: NOMBRE DE SUFFRAGES RECUEILLIS PAR CHAQUE LISTE EN PRESENCE</t>
  </si>
  <si>
    <t>Etape 3 NOMBRE DE SIEGES A POURVOIR</t>
  </si>
  <si>
    <t>Vérification du nombre de suffrages exprimés</t>
  </si>
  <si>
    <t>Seules les cellules en jaune sont à renseigner</t>
  </si>
  <si>
    <t>b. Nombre d’émargements (vote à l'urne + vote par correspondance) :</t>
  </si>
  <si>
    <t>TOTAL DES SUFFRAGES BLANCS ou NULS (d + e) :</t>
  </si>
  <si>
    <t>TOTAL DES SUFFRAGES EXPRIMES
 [c - (d + e)] :</t>
  </si>
  <si>
    <t>e. Nombre de bulletins blancs (enveloppes sans bulletin ou avec un bulletin blanc) :</t>
  </si>
  <si>
    <t>d. Nombre d’enveloppes et de bulletins nuls :</t>
  </si>
  <si>
    <t>* bulletin d'une candidature non enregistrée ;</t>
  </si>
  <si>
    <t>* bulletin avec modification de l’ordre de présentation des candidats ;</t>
  </si>
  <si>
    <t>* bulletin sans enveloppe ;</t>
  </si>
  <si>
    <t>* enveloppes ou bulletins portant des mentions injurieuses.</t>
  </si>
  <si>
    <t>* enveloppes contenant plusieurs bulletins portant sur des candidatures différentes ;</t>
  </si>
  <si>
    <t>* enveloppes ou bulletins portant un signe distinctif ;</t>
  </si>
  <si>
    <t>* enveloppes ou bulletins non conformes au modèle ;</t>
  </si>
  <si>
    <t>* bulletin d'une liste incomplète ou avec radiation / adjonction de noms ;</t>
  </si>
  <si>
    <t>% de voie par liste</t>
  </si>
  <si>
    <t>Dans le cas où pour l'attribution d'un siège à la plus forte moyenne, le résultat aboutit à l'attribution de plusieurs sièges, c'est-à-dire lorsque les moyennes les plus élevées, le nombre de voix recueillies et le nombre de candidats des listes en question sont identiques, il y a lieu de procéder à un tirage au sort. Dans ce cas, le message "Tirage au sort pour l'attribution du siège" apparaitra dans la cellule J74 ou P74 ou V74 ou AB74.</t>
  </si>
  <si>
    <t>Calculette de répartition des sièges au CSA</t>
  </si>
  <si>
    <t>REPARTITION DES SUFFRAGES PAR LISTE (indiquer le nom du candidat dans les cellules D26 et suivantes)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</si>
</sst>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000000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8"/>
      <color indexed="17"/>
      <name val="Arial"/>
      <family val="2"/>
    </font>
    <font>
      <sz val="18"/>
      <color indexed="17"/>
      <name val="Arial"/>
      <family val="2"/>
    </font>
    <font>
      <b/>
      <sz val="16"/>
      <color indexed="17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8"/>
      <color theme="6" tint="-0.4999699890613556"/>
      <name val="Arial"/>
      <family val="2"/>
    </font>
    <font>
      <sz val="18"/>
      <color theme="6" tint="-0.4999699890613556"/>
      <name val="Arial"/>
      <family val="2"/>
    </font>
    <font>
      <b/>
      <sz val="16"/>
      <color theme="6" tint="-0.4999699890613556"/>
      <name val="Arial"/>
      <family val="2"/>
    </font>
    <font>
      <sz val="16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125">
        <bgColor theme="3" tint="0.5999900102615356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thick"/>
      <bottom style="thick"/>
    </border>
    <border>
      <left style="thin"/>
      <right style="double"/>
      <top style="thick"/>
      <bottom style="thick"/>
    </border>
    <border>
      <left style="double"/>
      <right style="thin"/>
      <top>
        <color indexed="63"/>
      </top>
      <bottom style="double"/>
    </border>
    <border>
      <left style="thin"/>
      <right style="double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double"/>
      <top style="thin"/>
      <bottom style="medium"/>
    </border>
    <border>
      <left style="thin"/>
      <right style="double"/>
      <top style="medium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 style="double"/>
      <top style="double"/>
      <bottom style="hair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0" fontId="2" fillId="0" borderId="0" xfId="52" applyProtection="1">
      <alignment/>
      <protection locked="0"/>
    </xf>
    <xf numFmtId="0" fontId="2" fillId="0" borderId="0" xfId="52" applyAlignment="1" applyProtection="1">
      <alignment horizontal="center"/>
      <protection locked="0"/>
    </xf>
    <xf numFmtId="0" fontId="2" fillId="0" borderId="0" xfId="52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19" borderId="14" xfId="0" applyFont="1" applyFill="1" applyBorder="1" applyAlignment="1" applyProtection="1">
      <alignment horizontal="center" vertical="center"/>
      <protection/>
    </xf>
    <xf numFmtId="0" fontId="5" fillId="19" borderId="15" xfId="0" applyFont="1" applyFill="1" applyBorder="1" applyAlignment="1" applyProtection="1">
      <alignment horizontal="center" vertical="center"/>
      <protection/>
    </xf>
    <xf numFmtId="0" fontId="8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52" applyFont="1" applyAlignment="1" applyProtection="1">
      <alignment horizontal="center" wrapText="1"/>
      <protection locked="0"/>
    </xf>
    <xf numFmtId="0" fontId="9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center"/>
      <protection locked="0"/>
    </xf>
    <xf numFmtId="0" fontId="6" fillId="0" borderId="16" xfId="52" applyFont="1" applyBorder="1" applyAlignment="1" applyProtection="1">
      <alignment vertical="center" wrapText="1"/>
      <protection locked="0"/>
    </xf>
    <xf numFmtId="0" fontId="3" fillId="0" borderId="0" xfId="52" applyFont="1" applyAlignment="1" applyProtection="1">
      <alignment vertical="center"/>
      <protection locked="0"/>
    </xf>
    <xf numFmtId="0" fontId="6" fillId="0" borderId="17" xfId="52" applyFont="1" applyBorder="1" applyAlignment="1" applyProtection="1">
      <alignment vertical="center" wrapText="1"/>
      <protection locked="0"/>
    </xf>
    <xf numFmtId="0" fontId="6" fillId="0" borderId="18" xfId="52" applyFont="1" applyBorder="1" applyAlignment="1" applyProtection="1">
      <alignment vertical="center" wrapText="1"/>
      <protection locked="0"/>
    </xf>
    <xf numFmtId="0" fontId="5" fillId="35" borderId="19" xfId="52" applyFont="1" applyFill="1" applyBorder="1" applyAlignment="1" applyProtection="1">
      <alignment horizontal="center" vertical="center" wrapText="1"/>
      <protection/>
    </xf>
    <xf numFmtId="0" fontId="6" fillId="0" borderId="20" xfId="52" applyFont="1" applyBorder="1" applyAlignment="1" applyProtection="1">
      <alignment horizontal="left" vertical="center" wrapText="1" indent="1"/>
      <protection locked="0"/>
    </xf>
    <xf numFmtId="0" fontId="6" fillId="0" borderId="12" xfId="52" applyFont="1" applyBorder="1" applyAlignment="1" applyProtection="1">
      <alignment horizontal="left" vertical="center" wrapText="1" indent="1"/>
      <protection locked="0"/>
    </xf>
    <xf numFmtId="0" fontId="6" fillId="0" borderId="21" xfId="52" applyFont="1" applyBorder="1" applyAlignment="1" applyProtection="1">
      <alignment horizontal="left" vertical="center" wrapText="1" indent="1"/>
      <protection locked="0"/>
    </xf>
    <xf numFmtId="0" fontId="5" fillId="36" borderId="22" xfId="52" applyFont="1" applyFill="1" applyBorder="1" applyAlignment="1" applyProtection="1">
      <alignment horizontal="center" vertical="center" wrapText="1"/>
      <protection locked="0"/>
    </xf>
    <xf numFmtId="0" fontId="5" fillId="37" borderId="23" xfId="52" applyFont="1" applyFill="1" applyBorder="1" applyAlignment="1" applyProtection="1">
      <alignment horizontal="center" vertical="center" wrapText="1"/>
      <protection/>
    </xf>
    <xf numFmtId="0" fontId="5" fillId="38" borderId="24" xfId="52" applyFont="1" applyFill="1" applyBorder="1" applyAlignment="1" applyProtection="1">
      <alignment horizontal="center" vertical="center" wrapText="1"/>
      <protection locked="0"/>
    </xf>
    <xf numFmtId="0" fontId="5" fillId="38" borderId="25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Protection="1">
      <alignment/>
      <protection locked="0"/>
    </xf>
    <xf numFmtId="10" fontId="59" fillId="0" borderId="0" xfId="52" applyNumberFormat="1" applyFont="1" applyAlignment="1" applyProtection="1">
      <alignment horizontal="center"/>
      <protection locked="0"/>
    </xf>
    <xf numFmtId="0" fontId="10" fillId="0" borderId="0" xfId="52" applyFont="1" applyProtection="1">
      <alignment/>
      <protection locked="0"/>
    </xf>
    <xf numFmtId="0" fontId="0" fillId="0" borderId="0" xfId="51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5" fillId="34" borderId="27" xfId="52" applyFont="1" applyFill="1" applyBorder="1" applyAlignment="1" applyProtection="1">
      <alignment horizontal="center"/>
      <protection locked="0"/>
    </xf>
    <xf numFmtId="0" fontId="5" fillId="34" borderId="28" xfId="52" applyFont="1" applyFill="1" applyBorder="1" applyAlignment="1" applyProtection="1">
      <alignment horizontal="center" vertical="center"/>
      <protection locked="0"/>
    </xf>
    <xf numFmtId="0" fontId="5" fillId="34" borderId="27" xfId="52" applyFont="1" applyFill="1" applyBorder="1" applyAlignment="1" applyProtection="1">
      <alignment horizontal="center" vertical="center"/>
      <protection locked="0"/>
    </xf>
    <xf numFmtId="0" fontId="6" fillId="34" borderId="27" xfId="52" applyFont="1" applyFill="1" applyBorder="1" applyAlignment="1" applyProtection="1">
      <alignment horizontal="center" vertical="center"/>
      <protection locked="0"/>
    </xf>
    <xf numFmtId="0" fontId="6" fillId="34" borderId="29" xfId="52" applyFont="1" applyFill="1" applyBorder="1" applyAlignment="1" applyProtection="1">
      <alignment horizontal="center" vertical="center"/>
      <protection locked="0"/>
    </xf>
    <xf numFmtId="0" fontId="6" fillId="34" borderId="14" xfId="52" applyFont="1" applyFill="1" applyBorder="1" applyAlignment="1" applyProtection="1">
      <alignment horizontal="center" vertical="center"/>
      <protection locked="0"/>
    </xf>
    <xf numFmtId="0" fontId="6" fillId="34" borderId="30" xfId="52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/>
      <protection locked="0"/>
    </xf>
    <xf numFmtId="2" fontId="6" fillId="39" borderId="11" xfId="0" applyNumberFormat="1" applyFont="1" applyFill="1" applyBorder="1" applyAlignment="1" applyProtection="1">
      <alignment horizontal="center" vertical="center"/>
      <protection/>
    </xf>
    <xf numFmtId="2" fontId="6" fillId="39" borderId="12" xfId="0" applyNumberFormat="1" applyFont="1" applyFill="1" applyBorder="1" applyAlignment="1" applyProtection="1">
      <alignment horizontal="center" vertical="center"/>
      <protection/>
    </xf>
    <xf numFmtId="2" fontId="6" fillId="39" borderId="13" xfId="0" applyNumberFormat="1" applyFont="1" applyFill="1" applyBorder="1" applyAlignment="1" applyProtection="1">
      <alignment horizontal="center" vertical="center"/>
      <protection/>
    </xf>
    <xf numFmtId="0" fontId="11" fillId="40" borderId="31" xfId="0" applyFont="1" applyFill="1" applyBorder="1" applyAlignment="1" applyProtection="1">
      <alignment horizontal="center" vertical="center" wrapText="1"/>
      <protection/>
    </xf>
    <xf numFmtId="0" fontId="11" fillId="40" borderId="32" xfId="0" applyFont="1" applyFill="1" applyBorder="1" applyAlignment="1" applyProtection="1">
      <alignment horizontal="center" vertical="center" wrapText="1"/>
      <protection/>
    </xf>
    <xf numFmtId="1" fontId="6" fillId="7" borderId="33" xfId="0" applyNumberFormat="1" applyFont="1" applyFill="1" applyBorder="1" applyAlignment="1" applyProtection="1">
      <alignment horizontal="center" vertical="center"/>
      <protection/>
    </xf>
    <xf numFmtId="0" fontId="11" fillId="40" borderId="34" xfId="0" applyFont="1" applyFill="1" applyBorder="1" applyAlignment="1" applyProtection="1">
      <alignment horizontal="center" vertical="center" wrapText="1"/>
      <protection/>
    </xf>
    <xf numFmtId="2" fontId="6" fillId="7" borderId="11" xfId="0" applyNumberFormat="1" applyFont="1" applyFill="1" applyBorder="1" applyAlignment="1" applyProtection="1">
      <alignment horizontal="center" vertical="center"/>
      <protection/>
    </xf>
    <xf numFmtId="1" fontId="5" fillId="7" borderId="33" xfId="0" applyNumberFormat="1" applyFont="1" applyFill="1" applyBorder="1" applyAlignment="1" applyProtection="1">
      <alignment horizontal="center" vertical="center"/>
      <protection/>
    </xf>
    <xf numFmtId="2" fontId="6" fillId="7" borderId="12" xfId="0" applyNumberFormat="1" applyFont="1" applyFill="1" applyBorder="1" applyAlignment="1" applyProtection="1">
      <alignment horizontal="center" vertical="center"/>
      <protection/>
    </xf>
    <xf numFmtId="2" fontId="6" fillId="7" borderId="13" xfId="0" applyNumberFormat="1" applyFont="1" applyFill="1" applyBorder="1" applyAlignment="1" applyProtection="1">
      <alignment horizontal="center" vertical="center"/>
      <protection/>
    </xf>
    <xf numFmtId="1" fontId="5" fillId="7" borderId="35" xfId="0" applyNumberFormat="1" applyFont="1" applyFill="1" applyBorder="1" applyAlignment="1" applyProtection="1">
      <alignment horizontal="center" vertical="center"/>
      <protection/>
    </xf>
    <xf numFmtId="0" fontId="11" fillId="41" borderId="32" xfId="0" applyFont="1" applyFill="1" applyBorder="1" applyAlignment="1" applyProtection="1">
      <alignment horizontal="center" vertical="center" wrapText="1"/>
      <protection/>
    </xf>
    <xf numFmtId="0" fontId="11" fillId="41" borderId="31" xfId="0" applyFont="1" applyFill="1" applyBorder="1" applyAlignment="1" applyProtection="1">
      <alignment horizontal="center" vertical="center" wrapText="1"/>
      <protection/>
    </xf>
    <xf numFmtId="2" fontId="6" fillId="6" borderId="11" xfId="0" applyNumberFormat="1" applyFont="1" applyFill="1" applyBorder="1" applyAlignment="1" applyProtection="1">
      <alignment horizontal="center" vertical="center"/>
      <protection/>
    </xf>
    <xf numFmtId="1" fontId="5" fillId="6" borderId="33" xfId="0" applyNumberFormat="1" applyFont="1" applyFill="1" applyBorder="1" applyAlignment="1" applyProtection="1">
      <alignment horizontal="center" vertical="center"/>
      <protection/>
    </xf>
    <xf numFmtId="1" fontId="6" fillId="6" borderId="33" xfId="0" applyNumberFormat="1" applyFont="1" applyFill="1" applyBorder="1" applyAlignment="1" applyProtection="1">
      <alignment horizontal="center" vertical="center"/>
      <protection/>
    </xf>
    <xf numFmtId="2" fontId="6" fillId="6" borderId="12" xfId="0" applyNumberFormat="1" applyFont="1" applyFill="1" applyBorder="1" applyAlignment="1" applyProtection="1">
      <alignment horizontal="center" vertical="center"/>
      <protection/>
    </xf>
    <xf numFmtId="2" fontId="6" fillId="6" borderId="13" xfId="0" applyNumberFormat="1" applyFont="1" applyFill="1" applyBorder="1" applyAlignment="1" applyProtection="1">
      <alignment horizontal="center" vertical="center"/>
      <protection/>
    </xf>
    <xf numFmtId="0" fontId="5" fillId="42" borderId="35" xfId="0" applyFont="1" applyFill="1" applyBorder="1" applyAlignment="1" applyProtection="1">
      <alignment horizontal="center" vertical="center"/>
      <protection/>
    </xf>
    <xf numFmtId="0" fontId="11" fillId="41" borderId="36" xfId="0" applyFont="1" applyFill="1" applyBorder="1" applyAlignment="1" applyProtection="1">
      <alignment horizontal="center" vertical="center" wrapText="1"/>
      <protection/>
    </xf>
    <xf numFmtId="0" fontId="5" fillId="39" borderId="37" xfId="0" applyFont="1" applyFill="1" applyBorder="1" applyAlignment="1" applyProtection="1">
      <alignment horizontal="center" vertical="center"/>
      <protection/>
    </xf>
    <xf numFmtId="0" fontId="5" fillId="39" borderId="38" xfId="0" applyFont="1" applyFill="1" applyBorder="1" applyAlignment="1" applyProtection="1">
      <alignment horizontal="center" vertical="center"/>
      <protection/>
    </xf>
    <xf numFmtId="0" fontId="5" fillId="39" borderId="39" xfId="0" applyFont="1" applyFill="1" applyBorder="1" applyAlignment="1" applyProtection="1">
      <alignment horizontal="center" vertical="center"/>
      <protection/>
    </xf>
    <xf numFmtId="0" fontId="11" fillId="43" borderId="32" xfId="0" applyFont="1" applyFill="1" applyBorder="1" applyAlignment="1" applyProtection="1">
      <alignment horizontal="center" vertical="center" wrapText="1"/>
      <protection/>
    </xf>
    <xf numFmtId="0" fontId="11" fillId="43" borderId="34" xfId="0" applyFont="1" applyFill="1" applyBorder="1" applyAlignment="1" applyProtection="1">
      <alignment horizontal="center" vertical="center" wrapText="1"/>
      <protection/>
    </xf>
    <xf numFmtId="1" fontId="5" fillId="42" borderId="4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 applyProtection="1">
      <alignment horizontal="center"/>
      <protection locked="0"/>
    </xf>
    <xf numFmtId="0" fontId="5" fillId="34" borderId="41" xfId="5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33" borderId="0" xfId="51" applyFont="1" applyFill="1" applyBorder="1" applyAlignment="1" applyProtection="1">
      <alignment horizontal="center"/>
      <protection locked="0"/>
    </xf>
    <xf numFmtId="0" fontId="62" fillId="0" borderId="0" xfId="52" applyFont="1" applyAlignment="1" applyProtection="1">
      <alignment horizont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43" xfId="0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6" fillId="0" borderId="44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 horizontal="center"/>
      <protection/>
    </xf>
    <xf numFmtId="1" fontId="5" fillId="0" borderId="52" xfId="0" applyNumberFormat="1" applyFont="1" applyBorder="1" applyAlignment="1" applyProtection="1">
      <alignment horizontal="center"/>
      <protection/>
    </xf>
    <xf numFmtId="1" fontId="5" fillId="0" borderId="53" xfId="0" applyNumberFormat="1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1" fontId="5" fillId="0" borderId="53" xfId="0" applyNumberFormat="1" applyFont="1" applyBorder="1" applyAlignment="1" applyProtection="1">
      <alignment horizontal="center" wrapText="1"/>
      <protection/>
    </xf>
    <xf numFmtId="0" fontId="0" fillId="0" borderId="50" xfId="0" applyBorder="1" applyAlignment="1" applyProtection="1">
      <alignment/>
      <protection locked="0"/>
    </xf>
    <xf numFmtId="1" fontId="1" fillId="0" borderId="52" xfId="0" applyNumberFormat="1" applyFont="1" applyBorder="1" applyAlignment="1" applyProtection="1">
      <alignment horizontal="center"/>
      <protection locked="0"/>
    </xf>
    <xf numFmtId="0" fontId="1" fillId="0" borderId="52" xfId="0" applyFont="1" applyBorder="1" applyAlignment="1">
      <alignment horizontal="center" wrapText="1"/>
    </xf>
    <xf numFmtId="1" fontId="1" fillId="0" borderId="53" xfId="0" applyNumberFormat="1" applyFont="1" applyBorder="1" applyAlignment="1">
      <alignment horizontal="center"/>
    </xf>
    <xf numFmtId="0" fontId="5" fillId="44" borderId="0" xfId="0" applyFont="1" applyFill="1" applyAlignment="1" applyProtection="1">
      <alignment horizontal="center" wrapText="1"/>
      <protection locked="0"/>
    </xf>
    <xf numFmtId="2" fontId="5" fillId="45" borderId="56" xfId="0" applyNumberFormat="1" applyFont="1" applyFill="1" applyBorder="1" applyAlignment="1" applyProtection="1">
      <alignment horizontal="center" vertical="center"/>
      <protection/>
    </xf>
    <xf numFmtId="0" fontId="5" fillId="1" borderId="57" xfId="51" applyFont="1" applyFill="1" applyBorder="1" applyAlignment="1" applyProtection="1">
      <alignment horizontal="center"/>
      <protection/>
    </xf>
    <xf numFmtId="0" fontId="15" fillId="0" borderId="0" xfId="52" applyFont="1" applyAlignment="1" applyProtection="1">
      <alignment vertical="center" wrapText="1"/>
      <protection locked="0"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/>
      <protection/>
    </xf>
    <xf numFmtId="1" fontId="5" fillId="0" borderId="52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0" fontId="5" fillId="33" borderId="16" xfId="52" applyFont="1" applyFill="1" applyBorder="1" applyAlignment="1" applyProtection="1">
      <alignment horizontal="center" vertical="center" wrapText="1"/>
      <protection locked="0"/>
    </xf>
    <xf numFmtId="0" fontId="3" fillId="33" borderId="28" xfId="52" applyFont="1" applyFill="1" applyBorder="1" applyAlignment="1" applyProtection="1">
      <alignment horizontal="center" vertical="center"/>
      <protection locked="0"/>
    </xf>
    <xf numFmtId="0" fontId="63" fillId="0" borderId="0" xfId="52" applyFont="1" applyProtection="1">
      <alignment/>
      <protection locked="0"/>
    </xf>
    <xf numFmtId="0" fontId="6" fillId="0" borderId="59" xfId="0" applyFont="1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1" fontId="5" fillId="0" borderId="62" xfId="0" applyNumberFormat="1" applyFont="1" applyBorder="1" applyAlignment="1" applyProtection="1">
      <alignment horizontal="center"/>
      <protection/>
    </xf>
    <xf numFmtId="1" fontId="5" fillId="0" borderId="62" xfId="0" applyNumberFormat="1" applyFont="1" applyBorder="1" applyAlignment="1" applyProtection="1">
      <alignment horizontal="center" wrapText="1"/>
      <protection/>
    </xf>
    <xf numFmtId="4" fontId="5" fillId="34" borderId="63" xfId="51" applyNumberFormat="1" applyFont="1" applyFill="1" applyBorder="1" applyAlignment="1" applyProtection="1">
      <alignment horizontal="center" vertical="center" wrapText="1"/>
      <protection locked="0"/>
    </xf>
    <xf numFmtId="4" fontId="5" fillId="34" borderId="41" xfId="51" applyNumberFormat="1" applyFont="1" applyFill="1" applyBorder="1" applyAlignment="1" applyProtection="1">
      <alignment horizontal="center" vertical="center" wrapText="1"/>
      <protection locked="0"/>
    </xf>
    <xf numFmtId="4" fontId="5" fillId="34" borderId="64" xfId="51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52" applyNumberFormat="1" applyFont="1" applyAlignment="1" applyProtection="1">
      <alignment vertical="center" wrapText="1"/>
      <protection locked="0"/>
    </xf>
    <xf numFmtId="1" fontId="5" fillId="19" borderId="48" xfId="0" applyNumberFormat="1" applyFont="1" applyFill="1" applyBorder="1" applyAlignment="1" applyProtection="1">
      <alignment horizontal="center" vertical="center"/>
      <protection/>
    </xf>
    <xf numFmtId="0" fontId="5" fillId="34" borderId="57" xfId="51" applyFont="1" applyFill="1" applyBorder="1" applyAlignment="1" applyProtection="1">
      <alignment horizontal="center"/>
      <protection locked="0"/>
    </xf>
    <xf numFmtId="0" fontId="5" fillId="34" borderId="65" xfId="51" applyFont="1" applyFill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vertical="center"/>
      <protection locked="0"/>
    </xf>
    <xf numFmtId="1" fontId="6" fillId="0" borderId="0" xfId="0" applyNumberFormat="1" applyFont="1" applyBorder="1" applyAlignment="1" applyProtection="1">
      <alignment horizontal="center"/>
      <protection/>
    </xf>
    <xf numFmtId="1" fontId="5" fillId="0" borderId="66" xfId="0" applyNumberFormat="1" applyFont="1" applyBorder="1" applyAlignment="1" applyProtection="1">
      <alignment horizontal="center" wrapText="1"/>
      <protection/>
    </xf>
    <xf numFmtId="0" fontId="1" fillId="0" borderId="66" xfId="0" applyFont="1" applyBorder="1" applyAlignment="1">
      <alignment horizontal="center" wrapText="1"/>
    </xf>
    <xf numFmtId="1" fontId="5" fillId="0" borderId="66" xfId="0" applyNumberFormat="1" applyFont="1" applyBorder="1" applyAlignment="1" applyProtection="1">
      <alignment horizontal="center"/>
      <protection/>
    </xf>
    <xf numFmtId="0" fontId="1" fillId="0" borderId="66" xfId="0" applyFont="1" applyBorder="1" applyAlignment="1">
      <alignment/>
    </xf>
    <xf numFmtId="0" fontId="1" fillId="40" borderId="67" xfId="0" applyFont="1" applyFill="1" applyBorder="1" applyAlignment="1" applyProtection="1">
      <alignment horizontal="center" vertical="center"/>
      <protection/>
    </xf>
    <xf numFmtId="0" fontId="1" fillId="40" borderId="68" xfId="0" applyFont="1" applyFill="1" applyBorder="1" applyAlignment="1" applyProtection="1">
      <alignment horizontal="center" vertical="center"/>
      <protection/>
    </xf>
    <xf numFmtId="0" fontId="1" fillId="40" borderId="69" xfId="0" applyFont="1" applyFill="1" applyBorder="1" applyAlignment="1" applyProtection="1">
      <alignment horizontal="center" vertical="center"/>
      <protection/>
    </xf>
    <xf numFmtId="0" fontId="1" fillId="42" borderId="70" xfId="0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>
      <alignment horizontal="center" vertical="center" wrapText="1"/>
    </xf>
    <xf numFmtId="0" fontId="1" fillId="41" borderId="67" xfId="0" applyFont="1" applyFill="1" applyBorder="1" applyAlignment="1" applyProtection="1">
      <alignment horizontal="center" vertical="center"/>
      <protection/>
    </xf>
    <xf numFmtId="0" fontId="1" fillId="41" borderId="68" xfId="0" applyFont="1" applyFill="1" applyBorder="1" applyAlignment="1" applyProtection="1">
      <alignment horizontal="center" vertical="center"/>
      <protection/>
    </xf>
    <xf numFmtId="0" fontId="1" fillId="41" borderId="69" xfId="0" applyFont="1" applyFill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1" fillId="46" borderId="70" xfId="0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1" fillId="43" borderId="67" xfId="0" applyFont="1" applyFill="1" applyBorder="1" applyAlignment="1" applyProtection="1">
      <alignment horizontal="center" vertical="center" wrapText="1"/>
      <protection/>
    </xf>
    <xf numFmtId="0" fontId="1" fillId="43" borderId="69" xfId="0" applyFont="1" applyFill="1" applyBorder="1" applyAlignment="1" applyProtection="1">
      <alignment horizontal="center" vertical="center" wrapText="1"/>
      <protection/>
    </xf>
    <xf numFmtId="0" fontId="15" fillId="0" borderId="0" xfId="52" applyFont="1" applyAlignment="1" applyProtection="1">
      <alignment horizontal="center" vertical="center" wrapText="1"/>
      <protection locked="0"/>
    </xf>
    <xf numFmtId="0" fontId="14" fillId="47" borderId="73" xfId="0" applyFont="1" applyFill="1" applyBorder="1" applyAlignment="1" applyProtection="1">
      <alignment horizontal="center"/>
      <protection locked="0"/>
    </xf>
    <xf numFmtId="0" fontId="14" fillId="47" borderId="0" xfId="0" applyFont="1" applyFill="1" applyBorder="1" applyAlignment="1" applyProtection="1">
      <alignment horizontal="center"/>
      <protection locked="0"/>
    </xf>
    <xf numFmtId="0" fontId="5" fillId="0" borderId="74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180" fontId="9" fillId="0" borderId="75" xfId="52" applyNumberFormat="1" applyFont="1" applyBorder="1" applyAlignment="1" applyProtection="1">
      <alignment horizontal="center" vertical="center"/>
      <protection locked="0"/>
    </xf>
    <xf numFmtId="180" fontId="9" fillId="0" borderId="0" xfId="52" applyNumberFormat="1" applyFont="1" applyAlignment="1" applyProtection="1">
      <alignment horizontal="center" vertical="center"/>
      <protection locked="0"/>
    </xf>
    <xf numFmtId="0" fontId="14" fillId="0" borderId="76" xfId="52" applyFont="1" applyBorder="1" applyAlignment="1" applyProtection="1">
      <alignment horizontal="center" vertical="center"/>
      <protection locked="0"/>
    </xf>
    <xf numFmtId="0" fontId="14" fillId="0" borderId="77" xfId="52" applyFont="1" applyBorder="1" applyAlignment="1" applyProtection="1">
      <alignment horizontal="center" vertical="center"/>
      <protection locked="0"/>
    </xf>
    <xf numFmtId="0" fontId="14" fillId="0" borderId="78" xfId="52" applyFont="1" applyBorder="1" applyAlignment="1" applyProtection="1">
      <alignment horizontal="center" vertical="center"/>
      <protection locked="0"/>
    </xf>
    <xf numFmtId="0" fontId="5" fillId="44" borderId="41" xfId="51" applyFont="1" applyFill="1" applyBorder="1" applyAlignment="1" applyProtection="1">
      <alignment horizontal="center" vertical="center" wrapText="1"/>
      <protection locked="0"/>
    </xf>
    <xf numFmtId="0" fontId="0" fillId="44" borderId="79" xfId="0" applyFill="1" applyBorder="1" applyAlignment="1">
      <alignment horizontal="center" vertical="center" wrapText="1"/>
    </xf>
    <xf numFmtId="0" fontId="9" fillId="0" borderId="0" xfId="52" applyFont="1" applyAlignment="1" applyProtection="1">
      <alignment horizontal="center" wrapText="1"/>
      <protection locked="0"/>
    </xf>
    <xf numFmtId="0" fontId="13" fillId="0" borderId="0" xfId="0" applyFont="1" applyAlignment="1">
      <alignment horizontal="center"/>
    </xf>
    <xf numFmtId="0" fontId="5" fillId="44" borderId="41" xfId="51" applyFont="1" applyFill="1" applyBorder="1" applyAlignment="1" applyProtection="1">
      <alignment horizontal="center" vertical="center" wrapText="1" shrinkToFit="1"/>
      <protection locked="0"/>
    </xf>
    <xf numFmtId="0" fontId="0" fillId="44" borderId="79" xfId="0" applyFill="1" applyBorder="1" applyAlignment="1">
      <alignment horizontal="center" vertical="center" wrapText="1" shrinkToFit="1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48" borderId="70" xfId="0" applyFont="1" applyFill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9" fillId="0" borderId="0" xfId="52" applyFont="1" applyAlignment="1" applyProtection="1">
      <alignment horizontal="center"/>
      <protection locked="0"/>
    </xf>
    <xf numFmtId="0" fontId="9" fillId="47" borderId="0" xfId="52" applyFont="1" applyFill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0" borderId="75" xfId="52" applyFont="1" applyBorder="1" applyAlignment="1" applyProtection="1">
      <alignment horizontal="center" wrapText="1"/>
      <protection locked="0"/>
    </xf>
    <xf numFmtId="0" fontId="5" fillId="44" borderId="80" xfId="51" applyFont="1" applyFill="1" applyBorder="1" applyAlignment="1" applyProtection="1">
      <alignment horizontal="center" vertical="center"/>
      <protection locked="0"/>
    </xf>
    <xf numFmtId="0" fontId="5" fillId="44" borderId="66" xfId="5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5"/>
  <sheetViews>
    <sheetView tabSelected="1" zoomScale="54" zoomScaleNormal="54" zoomScalePageLayoutView="0" workbookViewId="0" topLeftCell="A1">
      <selection activeCell="H28" sqref="H28:H29"/>
    </sheetView>
  </sheetViews>
  <sheetFormatPr defaultColWidth="11.421875" defaultRowHeight="12.75"/>
  <cols>
    <col min="1" max="1" width="71.57421875" style="5" bestFit="1" customWidth="1"/>
    <col min="2" max="2" width="19.57421875" style="6" bestFit="1" customWidth="1"/>
    <col min="3" max="3" width="18.421875" style="5" customWidth="1"/>
    <col min="4" max="4" width="13.57421875" style="5" customWidth="1"/>
    <col min="5" max="5" width="14.28125" style="5" bestFit="1" customWidth="1"/>
    <col min="6" max="6" width="15.421875" style="5" bestFit="1" customWidth="1"/>
    <col min="7" max="7" width="13.57421875" style="5" bestFit="1" customWidth="1"/>
    <col min="8" max="8" width="9.57421875" style="5" bestFit="1" customWidth="1"/>
    <col min="9" max="9" width="16.00390625" style="5" customWidth="1"/>
    <col min="10" max="10" width="15.8515625" style="5" bestFit="1" customWidth="1"/>
    <col min="11" max="11" width="16.421875" style="5" bestFit="1" customWidth="1"/>
    <col min="12" max="12" width="15.421875" style="5" bestFit="1" customWidth="1"/>
    <col min="13" max="13" width="15.8515625" style="5" bestFit="1" customWidth="1"/>
    <col min="14" max="14" width="15.421875" style="5" bestFit="1" customWidth="1"/>
    <col min="15" max="15" width="16.421875" style="5" bestFit="1" customWidth="1"/>
    <col min="16" max="16" width="15.421875" style="5" bestFit="1" customWidth="1"/>
    <col min="17" max="17" width="15.28125" style="5" bestFit="1" customWidth="1"/>
    <col min="18" max="20" width="11.140625" style="5" customWidth="1"/>
    <col min="21" max="16384" width="11.421875" style="5" customWidth="1"/>
  </cols>
  <sheetData>
    <row r="1" spans="1:12" ht="64.5" customHeight="1" thickBot="1">
      <c r="A1" s="171" t="s">
        <v>46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 ht="46.5" customHeight="1">
      <c r="A2" s="176" t="s">
        <v>26</v>
      </c>
      <c r="B2" s="18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" customHeight="1">
      <c r="A3" s="25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0.5" customHeight="1" thickBot="1">
      <c r="A4" s="24"/>
      <c r="B4" s="27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7" customFormat="1" ht="24.75" customHeight="1" thickTop="1">
      <c r="A5" s="28" t="s">
        <v>5</v>
      </c>
      <c r="B5" s="49"/>
      <c r="C5" s="29"/>
      <c r="D5" s="29"/>
      <c r="E5" s="29"/>
      <c r="F5" s="29"/>
      <c r="G5" s="185" t="s">
        <v>30</v>
      </c>
      <c r="H5" s="185"/>
      <c r="I5" s="185"/>
      <c r="J5" s="185"/>
      <c r="K5" s="185"/>
      <c r="L5" s="185"/>
    </row>
    <row r="6" spans="1:12" s="7" customFormat="1" ht="24.75" customHeight="1">
      <c r="A6" s="30" t="s">
        <v>31</v>
      </c>
      <c r="B6" s="50"/>
      <c r="C6" s="29"/>
      <c r="D6" s="29"/>
      <c r="E6" s="29"/>
      <c r="F6" s="29"/>
      <c r="G6" s="186" t="s">
        <v>45</v>
      </c>
      <c r="H6" s="186"/>
      <c r="I6" s="186"/>
      <c r="J6" s="186"/>
      <c r="K6" s="186"/>
      <c r="L6" s="186"/>
    </row>
    <row r="7" spans="1:12" s="7" customFormat="1" ht="24.75" customHeight="1">
      <c r="A7" s="30" t="s">
        <v>9</v>
      </c>
      <c r="B7" s="51"/>
      <c r="C7" s="29"/>
      <c r="D7" s="29"/>
      <c r="E7" s="29"/>
      <c r="F7" s="29"/>
      <c r="G7" s="187"/>
      <c r="H7" s="187"/>
      <c r="I7" s="187"/>
      <c r="J7" s="187"/>
      <c r="K7" s="187"/>
      <c r="L7" s="187"/>
    </row>
    <row r="8" spans="1:12" s="7" customFormat="1" ht="29.25" customHeight="1">
      <c r="A8" s="31" t="s">
        <v>35</v>
      </c>
      <c r="B8" s="32">
        <f>SUM(B9:B16)</f>
        <v>0</v>
      </c>
      <c r="C8" s="29"/>
      <c r="D8" s="29"/>
      <c r="E8" s="29"/>
      <c r="F8" s="29"/>
      <c r="G8" s="188"/>
      <c r="H8" s="188"/>
      <c r="I8" s="188"/>
      <c r="J8" s="188"/>
      <c r="K8" s="188"/>
      <c r="L8" s="188"/>
    </row>
    <row r="9" spans="1:12" s="7" customFormat="1" ht="29.25" customHeight="1">
      <c r="A9" s="33" t="s">
        <v>42</v>
      </c>
      <c r="B9" s="52"/>
      <c r="C9" s="29"/>
      <c r="D9" s="29"/>
      <c r="E9" s="29"/>
      <c r="F9" s="29"/>
      <c r="G9" s="188"/>
      <c r="H9" s="188"/>
      <c r="I9" s="188"/>
      <c r="J9" s="188"/>
      <c r="K9" s="188"/>
      <c r="L9" s="188"/>
    </row>
    <row r="10" spans="1:12" s="7" customFormat="1" ht="29.25" customHeight="1">
      <c r="A10" s="33" t="s">
        <v>41</v>
      </c>
      <c r="B10" s="52"/>
      <c r="C10" s="29"/>
      <c r="D10" s="29"/>
      <c r="E10" s="29"/>
      <c r="F10" s="29"/>
      <c r="G10" s="188"/>
      <c r="H10" s="188"/>
      <c r="I10" s="188"/>
      <c r="J10" s="188"/>
      <c r="K10" s="188"/>
      <c r="L10" s="188"/>
    </row>
    <row r="11" spans="1:12" s="7" customFormat="1" ht="29.25" customHeight="1">
      <c r="A11" s="33" t="s">
        <v>40</v>
      </c>
      <c r="B11" s="52"/>
      <c r="C11" s="29"/>
      <c r="D11" s="29"/>
      <c r="E11" s="29"/>
      <c r="F11" s="29"/>
      <c r="G11" s="188"/>
      <c r="H11" s="188"/>
      <c r="I11" s="188"/>
      <c r="J11" s="188"/>
      <c r="K11" s="188"/>
      <c r="L11" s="188"/>
    </row>
    <row r="12" spans="1:12" s="7" customFormat="1" ht="24.75" customHeight="1">
      <c r="A12" s="33" t="s">
        <v>36</v>
      </c>
      <c r="B12" s="52"/>
      <c r="C12" s="29"/>
      <c r="D12" s="29"/>
      <c r="E12" s="29"/>
      <c r="F12" s="29"/>
      <c r="G12" s="188"/>
      <c r="H12" s="188"/>
      <c r="I12" s="188"/>
      <c r="J12" s="188"/>
      <c r="K12" s="188"/>
      <c r="L12" s="188"/>
    </row>
    <row r="13" spans="1:12" s="7" customFormat="1" ht="24.75" customHeight="1">
      <c r="A13" s="34" t="s">
        <v>43</v>
      </c>
      <c r="B13" s="53"/>
      <c r="C13" s="29"/>
      <c r="D13" s="29"/>
      <c r="E13" s="29"/>
      <c r="F13" s="29"/>
      <c r="G13" s="188"/>
      <c r="H13" s="188"/>
      <c r="I13" s="188"/>
      <c r="J13" s="188"/>
      <c r="K13" s="188"/>
      <c r="L13" s="188"/>
    </row>
    <row r="14" spans="1:12" s="7" customFormat="1" ht="27.75" customHeight="1">
      <c r="A14" s="34" t="s">
        <v>37</v>
      </c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7" customFormat="1" ht="24.75" customHeight="1">
      <c r="A15" s="34" t="s">
        <v>38</v>
      </c>
      <c r="B15" s="53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7" customFormat="1" ht="24.75" customHeight="1">
      <c r="A16" s="35" t="s">
        <v>39</v>
      </c>
      <c r="B16" s="54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s="7" customFormat="1" ht="35.25" customHeight="1" thickBot="1">
      <c r="A17" s="31" t="s">
        <v>34</v>
      </c>
      <c r="B17" s="54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s="7" customFormat="1" ht="34.5" customHeight="1" thickBot="1" thickTop="1">
      <c r="A18" s="36" t="s">
        <v>32</v>
      </c>
      <c r="B18" s="37">
        <f>B8+B17</f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7" customFormat="1" ht="33.75" customHeight="1" thickBot="1" thickTop="1">
      <c r="A19" s="38" t="s">
        <v>33</v>
      </c>
      <c r="B19" s="39">
        <f>B7-(B8+B17)</f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5" customHeight="1" thickTop="1">
      <c r="A20" s="24"/>
      <c r="B20" s="27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s="23" customFormat="1" ht="15" customHeight="1">
      <c r="A21" s="40" t="s">
        <v>12</v>
      </c>
      <c r="B21" s="41" t="e">
        <f>B6/B5</f>
        <v>#DIV/0!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51.75" customHeight="1">
      <c r="A22" s="24"/>
      <c r="B22" s="27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22.5" customHeight="1">
      <c r="A23" s="176" t="s">
        <v>27</v>
      </c>
      <c r="B23" s="177"/>
      <c r="C23" s="177"/>
      <c r="D23" s="177"/>
      <c r="E23" s="177"/>
      <c r="F23" s="177"/>
      <c r="G23" s="177"/>
      <c r="H23" s="88"/>
      <c r="I23" s="88"/>
      <c r="J23" s="88"/>
      <c r="K23" s="88"/>
      <c r="L23" s="24"/>
    </row>
    <row r="24" spans="1:12" ht="6.75" customHeight="1">
      <c r="A24" s="24"/>
      <c r="B24" s="27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5" ht="34.5" customHeight="1">
      <c r="A25" s="178" t="s">
        <v>2</v>
      </c>
      <c r="B25" s="174" t="s">
        <v>3</v>
      </c>
      <c r="C25" s="174" t="s">
        <v>4</v>
      </c>
      <c r="D25" s="193" t="s">
        <v>47</v>
      </c>
      <c r="E25" s="194"/>
      <c r="F25" s="194"/>
      <c r="G25" s="194"/>
      <c r="H25" s="194"/>
      <c r="I25" s="194"/>
      <c r="J25" s="194"/>
      <c r="K25" s="194"/>
      <c r="L25" s="194"/>
      <c r="M25" s="194"/>
      <c r="O25" s="163" t="s">
        <v>29</v>
      </c>
    </row>
    <row r="26" spans="1:15" ht="40.5" customHeight="1" thickBot="1">
      <c r="A26" s="179"/>
      <c r="B26" s="175"/>
      <c r="C26" s="175"/>
      <c r="D26" s="135"/>
      <c r="E26" s="136"/>
      <c r="F26" s="136"/>
      <c r="G26" s="137"/>
      <c r="H26" s="135"/>
      <c r="I26" s="136"/>
      <c r="J26" s="136"/>
      <c r="K26" s="136"/>
      <c r="L26" s="136"/>
      <c r="M26" s="85"/>
      <c r="O26" s="163"/>
    </row>
    <row r="27" spans="1:15" ht="24" customHeight="1">
      <c r="A27" s="115">
        <f>B5</f>
        <v>0</v>
      </c>
      <c r="B27" s="115">
        <f>B6</f>
        <v>0</v>
      </c>
      <c r="C27" s="115">
        <f>B19</f>
        <v>0</v>
      </c>
      <c r="D27" s="140"/>
      <c r="E27" s="140"/>
      <c r="F27" s="140"/>
      <c r="G27" s="141"/>
      <c r="H27" s="140"/>
      <c r="I27" s="140"/>
      <c r="J27" s="140"/>
      <c r="K27" s="140"/>
      <c r="L27" s="140"/>
      <c r="M27" s="140"/>
      <c r="O27" s="138">
        <f>SUM(D27:M27)</f>
        <v>0</v>
      </c>
    </row>
    <row r="28" spans="1:18" ht="15" customHeight="1">
      <c r="A28" s="43"/>
      <c r="B28" s="43"/>
      <c r="C28" s="192" t="s">
        <v>44</v>
      </c>
      <c r="D28" s="169" t="e">
        <f aca="true" t="shared" si="0" ref="D28:J28">D27*100/$C$27</f>
        <v>#DIV/0!</v>
      </c>
      <c r="E28" s="169" t="e">
        <f t="shared" si="0"/>
        <v>#DIV/0!</v>
      </c>
      <c r="F28" s="169" t="e">
        <f t="shared" si="0"/>
        <v>#DIV/0!</v>
      </c>
      <c r="G28" s="169" t="e">
        <f t="shared" si="0"/>
        <v>#DIV/0!</v>
      </c>
      <c r="H28" s="169" t="e">
        <f t="shared" si="0"/>
        <v>#DIV/0!</v>
      </c>
      <c r="I28" s="169" t="e">
        <f t="shared" si="0"/>
        <v>#DIV/0!</v>
      </c>
      <c r="J28" s="169" t="e">
        <f t="shared" si="0"/>
        <v>#DIV/0!</v>
      </c>
      <c r="K28" s="169" t="e">
        <f>K27*100/$C$27</f>
        <v>#DIV/0!</v>
      </c>
      <c r="L28" s="169" t="e">
        <f>L27*100/$C$27</f>
        <v>#DIV/0!</v>
      </c>
      <c r="M28" s="169" t="e">
        <f>M27*100/$C$27</f>
        <v>#DIV/0!</v>
      </c>
      <c r="R28" s="116"/>
    </row>
    <row r="29" spans="1:13" ht="21" customHeight="1">
      <c r="A29" s="24"/>
      <c r="B29" s="27"/>
      <c r="C29" s="176"/>
      <c r="D29" s="170"/>
      <c r="E29" s="170"/>
      <c r="F29" s="170"/>
      <c r="G29" s="170"/>
      <c r="H29" s="170"/>
      <c r="I29" s="170"/>
      <c r="J29" s="170"/>
      <c r="K29" s="170"/>
      <c r="L29" s="170"/>
      <c r="M29" s="170"/>
    </row>
    <row r="30" spans="1:12" s="8" customFormat="1" ht="30" customHeight="1">
      <c r="A30" s="168" t="s">
        <v>28</v>
      </c>
      <c r="B30" s="168"/>
      <c r="C30" s="86"/>
      <c r="D30" s="86"/>
      <c r="E30" s="44"/>
      <c r="F30" s="44"/>
      <c r="G30" s="87" t="str">
        <f>IF(B19=SUM(D27:M27),"Il ne manque pas de suffrages exprimés, vous pouvez passez à l'étape 3","Attention, il manque ou il y a trop de suffrages exprimés")</f>
        <v>Il ne manque pas de suffrages exprimés, vous pouvez passez à l'étape 3</v>
      </c>
      <c r="H30" s="44"/>
      <c r="J30" s="44"/>
      <c r="K30" s="44"/>
      <c r="L30" s="44"/>
    </row>
    <row r="31" spans="1:12" s="8" customFormat="1" ht="0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s="8" customFormat="1" ht="0.75" customHeight="1" hidden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8" customFormat="1" ht="12" hidden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s="8" customFormat="1" ht="1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s="8" customFormat="1" ht="0.75" customHeight="1" thickBot="1">
      <c r="A35" s="45"/>
      <c r="B35" s="189"/>
      <c r="C35" s="190"/>
      <c r="D35" s="190"/>
      <c r="E35" s="191"/>
      <c r="F35" s="191"/>
      <c r="G35" s="191"/>
      <c r="H35" s="191"/>
      <c r="I35" s="191"/>
      <c r="J35" s="9"/>
      <c r="K35" s="9"/>
      <c r="L35" s="44"/>
    </row>
    <row r="36" spans="1:12" s="8" customFormat="1" ht="37.5" customHeight="1" thickBot="1">
      <c r="A36" s="10" t="s">
        <v>20</v>
      </c>
      <c r="B36" s="11"/>
      <c r="C36" s="9"/>
      <c r="D36" s="9"/>
      <c r="E36" s="9"/>
      <c r="F36" s="9"/>
      <c r="G36" s="9"/>
      <c r="H36" s="46"/>
      <c r="I36" s="46"/>
      <c r="J36" s="46"/>
      <c r="K36" s="46"/>
      <c r="L36" s="44"/>
    </row>
    <row r="37" spans="1:12" s="8" customFormat="1" ht="15" customHeight="1">
      <c r="A37" s="44"/>
      <c r="B37" s="44"/>
      <c r="C37" s="44"/>
      <c r="D37" s="44"/>
      <c r="E37" s="47"/>
      <c r="F37" s="47"/>
      <c r="G37" s="47"/>
      <c r="H37" s="47"/>
      <c r="I37" s="47"/>
      <c r="J37" s="47"/>
      <c r="K37" s="47"/>
      <c r="L37" s="44"/>
    </row>
    <row r="38" spans="1:12" s="8" customFormat="1" ht="15" customHeight="1">
      <c r="A38" s="44"/>
      <c r="B38" s="44"/>
      <c r="C38" s="44"/>
      <c r="D38" s="44"/>
      <c r="E38" s="47"/>
      <c r="F38" s="47"/>
      <c r="G38" s="47"/>
      <c r="H38" s="47"/>
      <c r="I38" s="47"/>
      <c r="J38" s="47"/>
      <c r="K38" s="47"/>
      <c r="L38" s="44"/>
    </row>
    <row r="39" spans="1:12" s="8" customFormat="1" ht="16.5" customHeight="1">
      <c r="A39" s="168" t="s">
        <v>0</v>
      </c>
      <c r="B39" s="168"/>
      <c r="C39" s="44"/>
      <c r="D39" s="44"/>
      <c r="E39" s="47"/>
      <c r="F39" s="47"/>
      <c r="G39" s="47"/>
      <c r="H39" s="47"/>
      <c r="I39" s="47"/>
      <c r="J39" s="47"/>
      <c r="K39" s="47"/>
      <c r="L39" s="44"/>
    </row>
    <row r="40" spans="1:12" s="8" customFormat="1" ht="14.25" thickBot="1">
      <c r="A40" s="15"/>
      <c r="B40" s="16"/>
      <c r="C40" s="16"/>
      <c r="D40" s="12"/>
      <c r="E40" s="13"/>
      <c r="F40" s="13"/>
      <c r="G40" s="13"/>
      <c r="H40" s="13"/>
      <c r="I40" s="13"/>
      <c r="J40" s="13"/>
      <c r="K40" s="13"/>
      <c r="L40" s="44"/>
    </row>
    <row r="41" spans="1:12" s="8" customFormat="1" ht="49.5" customHeight="1" thickBot="1">
      <c r="A41" s="113" t="s">
        <v>21</v>
      </c>
      <c r="B41" s="114" t="e">
        <f>B19/B36</f>
        <v>#DIV/0!</v>
      </c>
      <c r="C41" s="16"/>
      <c r="D41" s="12"/>
      <c r="E41" s="13"/>
      <c r="F41" s="13"/>
      <c r="G41" s="13"/>
      <c r="H41" s="13"/>
      <c r="I41" s="13"/>
      <c r="J41" s="13"/>
      <c r="K41" s="13"/>
      <c r="L41" s="44"/>
    </row>
    <row r="42" spans="1:12" s="8" customFormat="1" ht="12">
      <c r="A42" s="44"/>
      <c r="B42" s="47"/>
      <c r="C42" s="44"/>
      <c r="D42" s="44"/>
      <c r="E42" s="47"/>
      <c r="F42" s="47"/>
      <c r="G42" s="47"/>
      <c r="H42" s="44"/>
      <c r="I42" s="44"/>
      <c r="J42" s="44"/>
      <c r="K42" s="44"/>
      <c r="L42" s="44"/>
    </row>
    <row r="43" spans="1:12" s="8" customFormat="1" ht="12.75" thickBot="1">
      <c r="A43" s="44"/>
      <c r="B43" s="47"/>
      <c r="C43" s="44"/>
      <c r="D43" s="44"/>
      <c r="E43" s="47"/>
      <c r="F43" s="47"/>
      <c r="G43" s="47"/>
      <c r="H43" s="44"/>
      <c r="I43" s="44"/>
      <c r="J43" s="44"/>
      <c r="K43" s="44"/>
      <c r="L43" s="44"/>
    </row>
    <row r="44" spans="1:12" s="8" customFormat="1" ht="32.25" customHeight="1" thickBot="1" thickTop="1">
      <c r="A44" s="127" t="s">
        <v>10</v>
      </c>
      <c r="B44" s="128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s="8" customFormat="1" ht="13.5">
      <c r="A45" s="117">
        <f>D26</f>
        <v>0</v>
      </c>
      <c r="B45" s="48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s="8" customFormat="1" ht="13.5">
      <c r="A46" s="89">
        <f>E26</f>
        <v>0</v>
      </c>
      <c r="B46" s="48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s="8" customFormat="1" ht="13.5">
      <c r="A47" s="89">
        <f>F26</f>
        <v>0</v>
      </c>
      <c r="B47" s="48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s="8" customFormat="1" ht="13.5">
      <c r="A48" s="89">
        <f>G26</f>
        <v>0</v>
      </c>
      <c r="B48" s="48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s="8" customFormat="1" ht="13.5">
      <c r="A49" s="89">
        <f>H26</f>
        <v>0</v>
      </c>
      <c r="B49" s="48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s="8" customFormat="1" ht="13.5">
      <c r="A50" s="89">
        <f>I26</f>
        <v>0</v>
      </c>
      <c r="B50" s="48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s="8" customFormat="1" ht="13.5">
      <c r="A51" s="89">
        <f>J26</f>
        <v>0</v>
      </c>
      <c r="B51" s="48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s="8" customFormat="1" ht="13.5">
      <c r="A52" s="89">
        <f>K26</f>
        <v>0</v>
      </c>
      <c r="B52" s="48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s="8" customFormat="1" ht="13.5">
      <c r="A53" s="89">
        <f>L26</f>
        <v>0</v>
      </c>
      <c r="B53" s="48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8" customFormat="1" ht="14.25" thickBot="1">
      <c r="A54" s="118">
        <f>M26</f>
        <v>0</v>
      </c>
      <c r="B54" s="48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s="8" customFormat="1" ht="9.75" customHeight="1" thickTop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s="8" customFormat="1" ht="9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s="8" customFormat="1" ht="9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29" s="8" customFormat="1" ht="22.5">
      <c r="A58" s="164" t="s">
        <v>1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</row>
    <row r="59" spans="1:12" s="8" customFormat="1" ht="23.25" thickBo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44"/>
    </row>
    <row r="60" spans="1:41" s="8" customFormat="1" ht="30" customHeight="1" thickTop="1">
      <c r="A60" s="182" t="s">
        <v>6</v>
      </c>
      <c r="B60" s="159" t="s">
        <v>11</v>
      </c>
      <c r="C60" s="161" t="s">
        <v>17</v>
      </c>
      <c r="D60" s="162"/>
      <c r="E60" s="148" t="s">
        <v>18</v>
      </c>
      <c r="F60" s="149"/>
      <c r="G60" s="149"/>
      <c r="H60" s="149"/>
      <c r="I60" s="149"/>
      <c r="J60" s="150"/>
      <c r="K60" s="153" t="s">
        <v>18</v>
      </c>
      <c r="L60" s="154"/>
      <c r="M60" s="154"/>
      <c r="N60" s="154"/>
      <c r="O60" s="154"/>
      <c r="P60" s="155"/>
      <c r="Q60" s="148" t="s">
        <v>18</v>
      </c>
      <c r="R60" s="149"/>
      <c r="S60" s="149"/>
      <c r="T60" s="149"/>
      <c r="U60" s="149"/>
      <c r="V60" s="150"/>
      <c r="W60" s="153" t="s">
        <v>18</v>
      </c>
      <c r="X60" s="154"/>
      <c r="Y60" s="154"/>
      <c r="Z60" s="154"/>
      <c r="AA60" s="154"/>
      <c r="AB60" s="155"/>
      <c r="AC60" s="148" t="s">
        <v>18</v>
      </c>
      <c r="AD60" s="149"/>
      <c r="AE60" s="149"/>
      <c r="AF60" s="149"/>
      <c r="AG60" s="149"/>
      <c r="AH60" s="150"/>
      <c r="AI60" s="153" t="s">
        <v>18</v>
      </c>
      <c r="AJ60" s="154"/>
      <c r="AK60" s="154"/>
      <c r="AL60" s="154"/>
      <c r="AM60" s="154"/>
      <c r="AN60" s="155"/>
      <c r="AO60" s="151" t="s">
        <v>7</v>
      </c>
    </row>
    <row r="61" spans="1:41" s="8" customFormat="1" ht="83.25" customHeight="1" thickBot="1">
      <c r="A61" s="183"/>
      <c r="B61" s="160"/>
      <c r="C61" s="81" t="s">
        <v>15</v>
      </c>
      <c r="D61" s="82" t="s">
        <v>8</v>
      </c>
      <c r="E61" s="61" t="s">
        <v>22</v>
      </c>
      <c r="F61" s="60" t="s">
        <v>8</v>
      </c>
      <c r="G61" s="60" t="s">
        <v>16</v>
      </c>
      <c r="H61" s="60" t="s">
        <v>8</v>
      </c>
      <c r="I61" s="60" t="s">
        <v>19</v>
      </c>
      <c r="J61" s="63" t="s">
        <v>8</v>
      </c>
      <c r="K61" s="69" t="s">
        <v>22</v>
      </c>
      <c r="L61" s="70" t="s">
        <v>8</v>
      </c>
      <c r="M61" s="70" t="s">
        <v>16</v>
      </c>
      <c r="N61" s="70" t="s">
        <v>8</v>
      </c>
      <c r="O61" s="70" t="s">
        <v>19</v>
      </c>
      <c r="P61" s="77" t="s">
        <v>8</v>
      </c>
      <c r="Q61" s="61" t="s">
        <v>22</v>
      </c>
      <c r="R61" s="60" t="s">
        <v>8</v>
      </c>
      <c r="S61" s="60" t="s">
        <v>16</v>
      </c>
      <c r="T61" s="60" t="s">
        <v>8</v>
      </c>
      <c r="U61" s="60" t="s">
        <v>19</v>
      </c>
      <c r="V61" s="63" t="s">
        <v>8</v>
      </c>
      <c r="W61" s="69" t="s">
        <v>22</v>
      </c>
      <c r="X61" s="70" t="s">
        <v>8</v>
      </c>
      <c r="Y61" s="70" t="s">
        <v>16</v>
      </c>
      <c r="Z61" s="70" t="s">
        <v>8</v>
      </c>
      <c r="AA61" s="70" t="s">
        <v>19</v>
      </c>
      <c r="AB61" s="77" t="s">
        <v>8</v>
      </c>
      <c r="AC61" s="61" t="s">
        <v>22</v>
      </c>
      <c r="AD61" s="60" t="s">
        <v>8</v>
      </c>
      <c r="AE61" s="60" t="s">
        <v>16</v>
      </c>
      <c r="AF61" s="60" t="s">
        <v>8</v>
      </c>
      <c r="AG61" s="60" t="s">
        <v>19</v>
      </c>
      <c r="AH61" s="63" t="s">
        <v>8</v>
      </c>
      <c r="AI61" s="69" t="s">
        <v>22</v>
      </c>
      <c r="AJ61" s="70" t="s">
        <v>8</v>
      </c>
      <c r="AK61" s="70" t="s">
        <v>16</v>
      </c>
      <c r="AL61" s="70" t="s">
        <v>8</v>
      </c>
      <c r="AM61" s="70" t="s">
        <v>19</v>
      </c>
      <c r="AN61" s="77" t="s">
        <v>8</v>
      </c>
      <c r="AO61" s="152"/>
    </row>
    <row r="62" spans="1:41" s="17" customFormat="1" ht="21.75" customHeight="1" thickBot="1" thickTop="1">
      <c r="A62" s="18">
        <f>D26</f>
        <v>0</v>
      </c>
      <c r="B62" s="76">
        <f>D27</f>
        <v>0</v>
      </c>
      <c r="C62" s="57" t="e">
        <f>B62/$B$41</f>
        <v>#DIV/0!</v>
      </c>
      <c r="D62" s="78" t="e">
        <f>INT(B62/$B$41)</f>
        <v>#DIV/0!</v>
      </c>
      <c r="E62" s="64" t="e">
        <f>B62/(D62+1)</f>
        <v>#DIV/0!</v>
      </c>
      <c r="F62" s="65" t="e">
        <f>IF($D$75=0,0,IF(E62=0,0,IF(E62=(MAX($E$62:$E$71)),1,0)))</f>
        <v>#DIV/0!</v>
      </c>
      <c r="G62" s="62" t="e">
        <f>IF(F62=1,B62,0)</f>
        <v>#DIV/0!</v>
      </c>
      <c r="H62" s="65" t="e">
        <f>IF(G62=0,0,IF(G62=(MAX($G$62:$G$71)),1,0))</f>
        <v>#DIV/0!</v>
      </c>
      <c r="I62" s="62" t="e">
        <f>IF(H62=1,B45,0)</f>
        <v>#DIV/0!</v>
      </c>
      <c r="J62" s="68" t="e">
        <f>IF(I62=0,0,IF(I62=(MAX($I$62:$I$71)),1,0))</f>
        <v>#DIV/0!</v>
      </c>
      <c r="K62" s="71" t="e">
        <f>B62/(D62+J62+1)</f>
        <v>#DIV/0!</v>
      </c>
      <c r="L62" s="72" t="e">
        <f>IF($J$77=0,0,IF(K62=0,0,IF(K62=(MAX($K$62:$K$71)),1,0)))</f>
        <v>#DIV/0!</v>
      </c>
      <c r="M62" s="73" t="e">
        <f>IF(L62=1,B62,0)</f>
        <v>#DIV/0!</v>
      </c>
      <c r="N62" s="72" t="e">
        <f>IF(M62=0,0,IF(M62=(MAX($M$62:$M$71)),1,0))</f>
        <v>#DIV/0!</v>
      </c>
      <c r="O62" s="73" t="e">
        <f>IF(N62=1,B45,0)</f>
        <v>#DIV/0!</v>
      </c>
      <c r="P62" s="72" t="e">
        <f>IF(O62=0,0,IF(O62=(MAX($O$62:$O$71)),1,0))</f>
        <v>#DIV/0!</v>
      </c>
      <c r="Q62" s="64" t="e">
        <f aca="true" t="shared" si="1" ref="Q62:Q71">B62/(P62+J62+D62+1)</f>
        <v>#DIV/0!</v>
      </c>
      <c r="R62" s="65" t="e">
        <f>IF($P$77=0,0,IF(Q62=0,0,IF(Q62=(MAX($Q$62:$Q$71)),1,0)))</f>
        <v>#DIV/0!</v>
      </c>
      <c r="S62" s="62" t="e">
        <f>IF(R62=1,B62,0)</f>
        <v>#DIV/0!</v>
      </c>
      <c r="T62" s="65" t="e">
        <f>IF(S62=0,0,IF(S62=(MAX($S$62:$S$71)),1,0))</f>
        <v>#DIV/0!</v>
      </c>
      <c r="U62" s="62" t="e">
        <f>IF(T62=1,B45,0)</f>
        <v>#DIV/0!</v>
      </c>
      <c r="V62" s="68" t="e">
        <f>IF(U62=0,0,IF(U62=(MAX($U$62:$U$71)),1,0))</f>
        <v>#DIV/0!</v>
      </c>
      <c r="W62" s="71" t="e">
        <f>B62/(D62+J62+P62+V62+1)</f>
        <v>#DIV/0!</v>
      </c>
      <c r="X62" s="72" t="e">
        <f>IF($V$77=0,0,IF(W62=0,0,IF(W62=(MAX($W$62:$W$71)),1,0)))</f>
        <v>#DIV/0!</v>
      </c>
      <c r="Y62" s="73" t="e">
        <f>IF(X62=1,B62,0)</f>
        <v>#DIV/0!</v>
      </c>
      <c r="Z62" s="72" t="e">
        <f>IF(Y62=0,0,IF(Y62=(MAX($Y$62:$Y$71)),1,0))</f>
        <v>#DIV/0!</v>
      </c>
      <c r="AA62" s="73" t="e">
        <f>IF(Z62=1,B45,0)</f>
        <v>#DIV/0!</v>
      </c>
      <c r="AB62" s="72" t="e">
        <f>IF(AA62=0,0,IF(AA62=(MAX($AA$62:$AA$71)),1,0))</f>
        <v>#DIV/0!</v>
      </c>
      <c r="AC62" s="64" t="e">
        <f>B62/(AB62+V62+D62+J62+1)</f>
        <v>#DIV/0!</v>
      </c>
      <c r="AD62" s="65" t="e">
        <f>IF($AB$77=0,0,IF(AC62=0,0,IF(AC62=(MAX($AC$62:$AC$71)),1,0)))</f>
        <v>#DIV/0!</v>
      </c>
      <c r="AE62" s="62" t="e">
        <f>IF(AD62=1,B62,0)</f>
        <v>#DIV/0!</v>
      </c>
      <c r="AF62" s="65" t="e">
        <f>IF(AE62=0,0,IF(AE62=(MAX($AE$62:$AE$71)),1,0))</f>
        <v>#DIV/0!</v>
      </c>
      <c r="AG62" s="62" t="e">
        <f>IF(AF62=1,B45,0)</f>
        <v>#DIV/0!</v>
      </c>
      <c r="AH62" s="68" t="e">
        <f>IF(AG62=0,0,IF(AG62=(MAX($AG$62:$AG$71)),1,0))</f>
        <v>#DIV/0!</v>
      </c>
      <c r="AI62" s="71" t="e">
        <f>B62/(P62+V62+AB62+AH62+J62+D62+1)</f>
        <v>#DIV/0!</v>
      </c>
      <c r="AJ62" s="72" t="e">
        <f>IF($AH$77=0,0,IF(AI62=0,0,IF(AI62=(MAX($AI$62:$AI$71)),1,0)))</f>
        <v>#DIV/0!</v>
      </c>
      <c r="AK62" s="73" t="e">
        <f>IF(AJ62=1,B62,0)</f>
        <v>#DIV/0!</v>
      </c>
      <c r="AL62" s="72" t="e">
        <f>IF(AK62=0,0,IF(AK62=(MAX($AK$62:$AK$71)),1,0))</f>
        <v>#DIV/0!</v>
      </c>
      <c r="AM62" s="73" t="e">
        <f>IF(AL62=1,B45,0)</f>
        <v>#DIV/0!</v>
      </c>
      <c r="AN62" s="72" t="e">
        <f>IF(AM62=0,0,IF(AM62=(MAX($AM$62:$AM$71)),1,0))</f>
        <v>#DIV/0!</v>
      </c>
      <c r="AO62" s="83" t="e">
        <f>J62+P62+AB62+V62+D62+AH62+AN62</f>
        <v>#DIV/0!</v>
      </c>
    </row>
    <row r="63" spans="1:41" s="17" customFormat="1" ht="21.75" customHeight="1" thickBot="1" thickTop="1">
      <c r="A63" s="19">
        <f>E26</f>
        <v>0</v>
      </c>
      <c r="B63" s="21">
        <f>E27</f>
        <v>0</v>
      </c>
      <c r="C63" s="58" t="e">
        <f aca="true" t="shared" si="2" ref="C63:C71">B63/$B$41</f>
        <v>#DIV/0!</v>
      </c>
      <c r="D63" s="79" t="e">
        <f aca="true" t="shared" si="3" ref="D63:D68">INT(B63/$B$41)</f>
        <v>#DIV/0!</v>
      </c>
      <c r="E63" s="66" t="e">
        <f aca="true" t="shared" si="4" ref="E63:E68">B63/(D63+1)</f>
        <v>#DIV/0!</v>
      </c>
      <c r="F63" s="65" t="e">
        <f aca="true" t="shared" si="5" ref="F63:F71">IF($D$75=0,0,IF(E63=0,0,IF(E63=(MAX($E$62:$E$71)),1,0)))</f>
        <v>#DIV/0!</v>
      </c>
      <c r="G63" s="62" t="e">
        <f aca="true" t="shared" si="6" ref="G63:G71">IF(F63=1,B63,0)</f>
        <v>#DIV/0!</v>
      </c>
      <c r="H63" s="65" t="e">
        <f aca="true" t="shared" si="7" ref="H63:H71">IF(G63=0,0,IF(G63=(MAX($G$62:$G$71)),1,0))</f>
        <v>#DIV/0!</v>
      </c>
      <c r="I63" s="62" t="e">
        <f aca="true" t="shared" si="8" ref="I63:I71">IF(H63=1,B46,0)</f>
        <v>#DIV/0!</v>
      </c>
      <c r="J63" s="68" t="e">
        <f aca="true" t="shared" si="9" ref="J63:J71">IF(I63=0,0,IF(I63=(MAX($I$62:$I$71)),1,0))</f>
        <v>#DIV/0!</v>
      </c>
      <c r="K63" s="74" t="e">
        <f aca="true" t="shared" si="10" ref="K63:K68">B63/(D63+J63+1)</f>
        <v>#DIV/0!</v>
      </c>
      <c r="L63" s="72" t="e">
        <f aca="true" t="shared" si="11" ref="L63:L71">IF($J$77=0,0,IF(K63=0,0,IF(K63=(MAX($K$62:$K$71)),1,0)))</f>
        <v>#DIV/0!</v>
      </c>
      <c r="M63" s="73" t="e">
        <f aca="true" t="shared" si="12" ref="M63:M71">IF(L63=1,B63,0)</f>
        <v>#DIV/0!</v>
      </c>
      <c r="N63" s="72" t="e">
        <f aca="true" t="shared" si="13" ref="N63:N71">IF(M63=0,0,IF(M63=(MAX($M$62:$M$71)),1,0))</f>
        <v>#DIV/0!</v>
      </c>
      <c r="O63" s="73" t="e">
        <f aca="true" t="shared" si="14" ref="O63:O69">IF(N63=1,B46,0)</f>
        <v>#DIV/0!</v>
      </c>
      <c r="P63" s="72" t="e">
        <f aca="true" t="shared" si="15" ref="P63:P71">IF(O63=0,0,IF(O63=(MAX($O$62:$O$71)),1,0))</f>
        <v>#DIV/0!</v>
      </c>
      <c r="Q63" s="66" t="e">
        <f t="shared" si="1"/>
        <v>#DIV/0!</v>
      </c>
      <c r="R63" s="65" t="e">
        <f aca="true" t="shared" si="16" ref="R63:R71">IF($P$77=0,0,IF(Q63=0,0,IF(Q63=(MAX($Q$62:$Q$71)),1,0)))</f>
        <v>#DIV/0!</v>
      </c>
      <c r="S63" s="62" t="e">
        <f aca="true" t="shared" si="17" ref="S63:S71">IF(R63=1,B63,0)</f>
        <v>#DIV/0!</v>
      </c>
      <c r="T63" s="65" t="e">
        <f aca="true" t="shared" si="18" ref="T63:T71">IF(S63=0,0,IF(S63=(MAX($S$62:$S$71)),1,0))</f>
        <v>#DIV/0!</v>
      </c>
      <c r="U63" s="62" t="e">
        <f aca="true" t="shared" si="19" ref="U63:U71">IF(T63=1,B46,0)</f>
        <v>#DIV/0!</v>
      </c>
      <c r="V63" s="68" t="e">
        <f aca="true" t="shared" si="20" ref="V63:V71">IF(U63=0,0,IF(U63=(MAX($U$62:$U$71)),1,0))</f>
        <v>#DIV/0!</v>
      </c>
      <c r="W63" s="74" t="e">
        <f aca="true" t="shared" si="21" ref="W63:W69">B63/(D63+J63+P63+V63+1)</f>
        <v>#DIV/0!</v>
      </c>
      <c r="X63" s="72" t="e">
        <f aca="true" t="shared" si="22" ref="X63:X71">IF($V$77=0,0,IF(W63=0,0,IF(W63=(MAX($W$62:$W$71)),1,0)))</f>
        <v>#DIV/0!</v>
      </c>
      <c r="Y63" s="73" t="e">
        <f aca="true" t="shared" si="23" ref="Y63:Y71">IF(X63=1,B63,0)</f>
        <v>#DIV/0!</v>
      </c>
      <c r="Z63" s="72" t="e">
        <f aca="true" t="shared" si="24" ref="Z63:Z71">IF(Y63=0,0,IF(Y63=(MAX($Y$62:$Y$71)),1,0))</f>
        <v>#DIV/0!</v>
      </c>
      <c r="AA63" s="73" t="e">
        <f aca="true" t="shared" si="25" ref="AA63:AA71">IF(Z63=1,B46,0)</f>
        <v>#DIV/0!</v>
      </c>
      <c r="AB63" s="72" t="e">
        <f aca="true" t="shared" si="26" ref="AB63:AB71">IF(AA63=0,0,IF(AA63=(MAX($AA$62:$AA$71)),1,0))</f>
        <v>#DIV/0!</v>
      </c>
      <c r="AC63" s="64" t="e">
        <f aca="true" t="shared" si="27" ref="AC63:AC71">B63/(AB63+V63+D63+J63+1)</f>
        <v>#DIV/0!</v>
      </c>
      <c r="AD63" s="65" t="e">
        <f aca="true" t="shared" si="28" ref="AD63:AD71">IF($AB$77=0,0,IF(AC63=0,0,IF(AC63=(MAX($AC$62:$AC$71)),1,0)))</f>
        <v>#DIV/0!</v>
      </c>
      <c r="AE63" s="62" t="e">
        <f aca="true" t="shared" si="29" ref="AE63:AE71">IF(AD63=1,B63,0)</f>
        <v>#DIV/0!</v>
      </c>
      <c r="AF63" s="65" t="e">
        <f aca="true" t="shared" si="30" ref="AF63:AF71">IF(AE63=0,0,IF(AE63=(MAX($AE$62:$AE$71)),1,0))</f>
        <v>#DIV/0!</v>
      </c>
      <c r="AG63" s="62" t="e">
        <f aca="true" t="shared" si="31" ref="AG63:AG71">IF(AF63=1,B46,0)</f>
        <v>#DIV/0!</v>
      </c>
      <c r="AH63" s="68" t="e">
        <f aca="true" t="shared" si="32" ref="AH63:AH71">IF(AG63=0,0,IF(AG63=(MAX($AG$62:$AG$71)),1,0))</f>
        <v>#DIV/0!</v>
      </c>
      <c r="AI63" s="71" t="e">
        <f aca="true" t="shared" si="33" ref="AI63:AI71">B63/(P63+V63+AB63+AH63+J63+D63+1)</f>
        <v>#DIV/0!</v>
      </c>
      <c r="AJ63" s="72" t="e">
        <f aca="true" t="shared" si="34" ref="AJ63:AJ71">IF($AH$77=0,0,IF(AI63=0,0,IF(AI63=(MAX($AI$62:$AI$71)),1,0)))</f>
        <v>#DIV/0!</v>
      </c>
      <c r="AK63" s="73" t="e">
        <f aca="true" t="shared" si="35" ref="AK63:AK71">IF(AJ63=1,B63,0)</f>
        <v>#DIV/0!</v>
      </c>
      <c r="AL63" s="72" t="e">
        <f aca="true" t="shared" si="36" ref="AL63:AL71">IF(AK63=0,0,IF(AK63=(MAX($AK$62:$AK$71)),1,0))</f>
        <v>#DIV/0!</v>
      </c>
      <c r="AM63" s="73" t="e">
        <f aca="true" t="shared" si="37" ref="AM63:AM71">IF(AL63=1,B46,0)</f>
        <v>#DIV/0!</v>
      </c>
      <c r="AN63" s="72" t="e">
        <f aca="true" t="shared" si="38" ref="AN63:AN71">IF(AM63=0,0,IF(AM63=(MAX($AM$62:$AM$71)),1,0))</f>
        <v>#DIV/0!</v>
      </c>
      <c r="AO63" s="83" t="e">
        <f aca="true" t="shared" si="39" ref="AO63:AO71">J63+P63+AB63+V63+D63+AH63+AN63</f>
        <v>#DIV/0!</v>
      </c>
    </row>
    <row r="64" spans="1:41" s="17" customFormat="1" ht="21.75" customHeight="1" thickBot="1" thickTop="1">
      <c r="A64" s="19">
        <f>F26</f>
        <v>0</v>
      </c>
      <c r="B64" s="21">
        <f>F27</f>
        <v>0</v>
      </c>
      <c r="C64" s="58" t="e">
        <f t="shared" si="2"/>
        <v>#DIV/0!</v>
      </c>
      <c r="D64" s="79" t="e">
        <f t="shared" si="3"/>
        <v>#DIV/0!</v>
      </c>
      <c r="E64" s="66" t="e">
        <f t="shared" si="4"/>
        <v>#DIV/0!</v>
      </c>
      <c r="F64" s="65" t="e">
        <f t="shared" si="5"/>
        <v>#DIV/0!</v>
      </c>
      <c r="G64" s="62" t="e">
        <f t="shared" si="6"/>
        <v>#DIV/0!</v>
      </c>
      <c r="H64" s="65" t="e">
        <f t="shared" si="7"/>
        <v>#DIV/0!</v>
      </c>
      <c r="I64" s="62" t="e">
        <f t="shared" si="8"/>
        <v>#DIV/0!</v>
      </c>
      <c r="J64" s="68" t="e">
        <f t="shared" si="9"/>
        <v>#DIV/0!</v>
      </c>
      <c r="K64" s="74" t="e">
        <f t="shared" si="10"/>
        <v>#DIV/0!</v>
      </c>
      <c r="L64" s="72" t="e">
        <f t="shared" si="11"/>
        <v>#DIV/0!</v>
      </c>
      <c r="M64" s="73" t="e">
        <f t="shared" si="12"/>
        <v>#DIV/0!</v>
      </c>
      <c r="N64" s="72" t="e">
        <f t="shared" si="13"/>
        <v>#DIV/0!</v>
      </c>
      <c r="O64" s="73" t="e">
        <f t="shared" si="14"/>
        <v>#DIV/0!</v>
      </c>
      <c r="P64" s="72" t="e">
        <f t="shared" si="15"/>
        <v>#DIV/0!</v>
      </c>
      <c r="Q64" s="66" t="e">
        <f t="shared" si="1"/>
        <v>#DIV/0!</v>
      </c>
      <c r="R64" s="65" t="e">
        <f t="shared" si="16"/>
        <v>#DIV/0!</v>
      </c>
      <c r="S64" s="62" t="e">
        <f t="shared" si="17"/>
        <v>#DIV/0!</v>
      </c>
      <c r="T64" s="65" t="e">
        <f t="shared" si="18"/>
        <v>#DIV/0!</v>
      </c>
      <c r="U64" s="62" t="e">
        <f t="shared" si="19"/>
        <v>#DIV/0!</v>
      </c>
      <c r="V64" s="68" t="e">
        <f t="shared" si="20"/>
        <v>#DIV/0!</v>
      </c>
      <c r="W64" s="74" t="e">
        <f t="shared" si="21"/>
        <v>#DIV/0!</v>
      </c>
      <c r="X64" s="72" t="e">
        <f t="shared" si="22"/>
        <v>#DIV/0!</v>
      </c>
      <c r="Y64" s="73" t="e">
        <f t="shared" si="23"/>
        <v>#DIV/0!</v>
      </c>
      <c r="Z64" s="72" t="e">
        <f t="shared" si="24"/>
        <v>#DIV/0!</v>
      </c>
      <c r="AA64" s="73" t="e">
        <f t="shared" si="25"/>
        <v>#DIV/0!</v>
      </c>
      <c r="AB64" s="72" t="e">
        <f t="shared" si="26"/>
        <v>#DIV/0!</v>
      </c>
      <c r="AC64" s="64" t="e">
        <f t="shared" si="27"/>
        <v>#DIV/0!</v>
      </c>
      <c r="AD64" s="65" t="e">
        <f t="shared" si="28"/>
        <v>#DIV/0!</v>
      </c>
      <c r="AE64" s="62" t="e">
        <f t="shared" si="29"/>
        <v>#DIV/0!</v>
      </c>
      <c r="AF64" s="65" t="e">
        <f t="shared" si="30"/>
        <v>#DIV/0!</v>
      </c>
      <c r="AG64" s="62" t="e">
        <f t="shared" si="31"/>
        <v>#DIV/0!</v>
      </c>
      <c r="AH64" s="68" t="e">
        <f t="shared" si="32"/>
        <v>#DIV/0!</v>
      </c>
      <c r="AI64" s="71" t="e">
        <f t="shared" si="33"/>
        <v>#DIV/0!</v>
      </c>
      <c r="AJ64" s="72" t="e">
        <f t="shared" si="34"/>
        <v>#DIV/0!</v>
      </c>
      <c r="AK64" s="73" t="e">
        <f t="shared" si="35"/>
        <v>#DIV/0!</v>
      </c>
      <c r="AL64" s="72" t="e">
        <f t="shared" si="36"/>
        <v>#DIV/0!</v>
      </c>
      <c r="AM64" s="73" t="e">
        <f t="shared" si="37"/>
        <v>#DIV/0!</v>
      </c>
      <c r="AN64" s="72" t="e">
        <f t="shared" si="38"/>
        <v>#DIV/0!</v>
      </c>
      <c r="AO64" s="83" t="e">
        <f t="shared" si="39"/>
        <v>#DIV/0!</v>
      </c>
    </row>
    <row r="65" spans="1:41" s="17" customFormat="1" ht="21.75" customHeight="1" thickBot="1" thickTop="1">
      <c r="A65" s="20">
        <f>G26</f>
        <v>0</v>
      </c>
      <c r="B65" s="22">
        <f>G27</f>
        <v>0</v>
      </c>
      <c r="C65" s="59" t="e">
        <f t="shared" si="2"/>
        <v>#DIV/0!</v>
      </c>
      <c r="D65" s="80" t="e">
        <f t="shared" si="3"/>
        <v>#DIV/0!</v>
      </c>
      <c r="E65" s="67" t="e">
        <f t="shared" si="4"/>
        <v>#DIV/0!</v>
      </c>
      <c r="F65" s="65" t="e">
        <f t="shared" si="5"/>
        <v>#DIV/0!</v>
      </c>
      <c r="G65" s="62" t="e">
        <f t="shared" si="6"/>
        <v>#DIV/0!</v>
      </c>
      <c r="H65" s="65" t="e">
        <f t="shared" si="7"/>
        <v>#DIV/0!</v>
      </c>
      <c r="I65" s="62" t="e">
        <f t="shared" si="8"/>
        <v>#DIV/0!</v>
      </c>
      <c r="J65" s="68" t="e">
        <f t="shared" si="9"/>
        <v>#DIV/0!</v>
      </c>
      <c r="K65" s="75" t="e">
        <f t="shared" si="10"/>
        <v>#DIV/0!</v>
      </c>
      <c r="L65" s="72" t="e">
        <f t="shared" si="11"/>
        <v>#DIV/0!</v>
      </c>
      <c r="M65" s="73" t="e">
        <f t="shared" si="12"/>
        <v>#DIV/0!</v>
      </c>
      <c r="N65" s="72" t="e">
        <f t="shared" si="13"/>
        <v>#DIV/0!</v>
      </c>
      <c r="O65" s="73" t="e">
        <f t="shared" si="14"/>
        <v>#DIV/0!</v>
      </c>
      <c r="P65" s="72" t="e">
        <f t="shared" si="15"/>
        <v>#DIV/0!</v>
      </c>
      <c r="Q65" s="67" t="e">
        <f t="shared" si="1"/>
        <v>#DIV/0!</v>
      </c>
      <c r="R65" s="65" t="e">
        <f t="shared" si="16"/>
        <v>#DIV/0!</v>
      </c>
      <c r="S65" s="62" t="e">
        <f t="shared" si="17"/>
        <v>#DIV/0!</v>
      </c>
      <c r="T65" s="65" t="e">
        <f t="shared" si="18"/>
        <v>#DIV/0!</v>
      </c>
      <c r="U65" s="62" t="e">
        <f t="shared" si="19"/>
        <v>#DIV/0!</v>
      </c>
      <c r="V65" s="68" t="e">
        <f t="shared" si="20"/>
        <v>#DIV/0!</v>
      </c>
      <c r="W65" s="75" t="e">
        <f t="shared" si="21"/>
        <v>#DIV/0!</v>
      </c>
      <c r="X65" s="72" t="e">
        <f t="shared" si="22"/>
        <v>#DIV/0!</v>
      </c>
      <c r="Y65" s="73" t="e">
        <f t="shared" si="23"/>
        <v>#DIV/0!</v>
      </c>
      <c r="Z65" s="72" t="e">
        <f t="shared" si="24"/>
        <v>#DIV/0!</v>
      </c>
      <c r="AA65" s="73" t="e">
        <f t="shared" si="25"/>
        <v>#DIV/0!</v>
      </c>
      <c r="AB65" s="72" t="e">
        <f t="shared" si="26"/>
        <v>#DIV/0!</v>
      </c>
      <c r="AC65" s="64" t="e">
        <f t="shared" si="27"/>
        <v>#DIV/0!</v>
      </c>
      <c r="AD65" s="65" t="e">
        <f t="shared" si="28"/>
        <v>#DIV/0!</v>
      </c>
      <c r="AE65" s="62" t="e">
        <f t="shared" si="29"/>
        <v>#DIV/0!</v>
      </c>
      <c r="AF65" s="65" t="e">
        <f t="shared" si="30"/>
        <v>#DIV/0!</v>
      </c>
      <c r="AG65" s="62" t="e">
        <f t="shared" si="31"/>
        <v>#DIV/0!</v>
      </c>
      <c r="AH65" s="68" t="e">
        <f t="shared" si="32"/>
        <v>#DIV/0!</v>
      </c>
      <c r="AI65" s="71" t="e">
        <f t="shared" si="33"/>
        <v>#DIV/0!</v>
      </c>
      <c r="AJ65" s="72" t="e">
        <f t="shared" si="34"/>
        <v>#DIV/0!</v>
      </c>
      <c r="AK65" s="73" t="e">
        <f t="shared" si="35"/>
        <v>#DIV/0!</v>
      </c>
      <c r="AL65" s="72" t="e">
        <f t="shared" si="36"/>
        <v>#DIV/0!</v>
      </c>
      <c r="AM65" s="73" t="e">
        <f t="shared" si="37"/>
        <v>#DIV/0!</v>
      </c>
      <c r="AN65" s="72" t="e">
        <f t="shared" si="38"/>
        <v>#DIV/0!</v>
      </c>
      <c r="AO65" s="83" t="e">
        <f t="shared" si="39"/>
        <v>#DIV/0!</v>
      </c>
    </row>
    <row r="66" spans="1:41" s="17" customFormat="1" ht="21.75" customHeight="1" thickBot="1" thickTop="1">
      <c r="A66" s="18">
        <f>H26</f>
        <v>0</v>
      </c>
      <c r="B66" s="76">
        <f>H27</f>
        <v>0</v>
      </c>
      <c r="C66" s="57" t="e">
        <f t="shared" si="2"/>
        <v>#DIV/0!</v>
      </c>
      <c r="D66" s="78" t="e">
        <f t="shared" si="3"/>
        <v>#DIV/0!</v>
      </c>
      <c r="E66" s="64" t="e">
        <f t="shared" si="4"/>
        <v>#DIV/0!</v>
      </c>
      <c r="F66" s="65" t="e">
        <f t="shared" si="5"/>
        <v>#DIV/0!</v>
      </c>
      <c r="G66" s="62" t="e">
        <f t="shared" si="6"/>
        <v>#DIV/0!</v>
      </c>
      <c r="H66" s="65" t="e">
        <f t="shared" si="7"/>
        <v>#DIV/0!</v>
      </c>
      <c r="I66" s="62" t="e">
        <f t="shared" si="8"/>
        <v>#DIV/0!</v>
      </c>
      <c r="J66" s="68" t="e">
        <f t="shared" si="9"/>
        <v>#DIV/0!</v>
      </c>
      <c r="K66" s="71" t="e">
        <f t="shared" si="10"/>
        <v>#DIV/0!</v>
      </c>
      <c r="L66" s="72" t="e">
        <f t="shared" si="11"/>
        <v>#DIV/0!</v>
      </c>
      <c r="M66" s="73" t="e">
        <f t="shared" si="12"/>
        <v>#DIV/0!</v>
      </c>
      <c r="N66" s="72" t="e">
        <f t="shared" si="13"/>
        <v>#DIV/0!</v>
      </c>
      <c r="O66" s="73" t="e">
        <f t="shared" si="14"/>
        <v>#DIV/0!</v>
      </c>
      <c r="P66" s="72" t="e">
        <f t="shared" si="15"/>
        <v>#DIV/0!</v>
      </c>
      <c r="Q66" s="64" t="e">
        <f t="shared" si="1"/>
        <v>#DIV/0!</v>
      </c>
      <c r="R66" s="65" t="e">
        <f t="shared" si="16"/>
        <v>#DIV/0!</v>
      </c>
      <c r="S66" s="62" t="e">
        <f t="shared" si="17"/>
        <v>#DIV/0!</v>
      </c>
      <c r="T66" s="65" t="e">
        <f t="shared" si="18"/>
        <v>#DIV/0!</v>
      </c>
      <c r="U66" s="62" t="e">
        <f t="shared" si="19"/>
        <v>#DIV/0!</v>
      </c>
      <c r="V66" s="68" t="e">
        <f t="shared" si="20"/>
        <v>#DIV/0!</v>
      </c>
      <c r="W66" s="71" t="e">
        <f t="shared" si="21"/>
        <v>#DIV/0!</v>
      </c>
      <c r="X66" s="72" t="e">
        <f t="shared" si="22"/>
        <v>#DIV/0!</v>
      </c>
      <c r="Y66" s="73" t="e">
        <f t="shared" si="23"/>
        <v>#DIV/0!</v>
      </c>
      <c r="Z66" s="72" t="e">
        <f t="shared" si="24"/>
        <v>#DIV/0!</v>
      </c>
      <c r="AA66" s="73" t="e">
        <f t="shared" si="25"/>
        <v>#DIV/0!</v>
      </c>
      <c r="AB66" s="72" t="e">
        <f t="shared" si="26"/>
        <v>#DIV/0!</v>
      </c>
      <c r="AC66" s="64" t="e">
        <f t="shared" si="27"/>
        <v>#DIV/0!</v>
      </c>
      <c r="AD66" s="65" t="e">
        <f t="shared" si="28"/>
        <v>#DIV/0!</v>
      </c>
      <c r="AE66" s="62" t="e">
        <f t="shared" si="29"/>
        <v>#DIV/0!</v>
      </c>
      <c r="AF66" s="65" t="e">
        <f t="shared" si="30"/>
        <v>#DIV/0!</v>
      </c>
      <c r="AG66" s="62" t="e">
        <f t="shared" si="31"/>
        <v>#DIV/0!</v>
      </c>
      <c r="AH66" s="68" t="e">
        <f t="shared" si="32"/>
        <v>#DIV/0!</v>
      </c>
      <c r="AI66" s="71" t="e">
        <f t="shared" si="33"/>
        <v>#DIV/0!</v>
      </c>
      <c r="AJ66" s="72" t="e">
        <f t="shared" si="34"/>
        <v>#DIV/0!</v>
      </c>
      <c r="AK66" s="73" t="e">
        <f t="shared" si="35"/>
        <v>#DIV/0!</v>
      </c>
      <c r="AL66" s="72" t="e">
        <f t="shared" si="36"/>
        <v>#DIV/0!</v>
      </c>
      <c r="AM66" s="73" t="e">
        <f t="shared" si="37"/>
        <v>#DIV/0!</v>
      </c>
      <c r="AN66" s="72" t="e">
        <f t="shared" si="38"/>
        <v>#DIV/0!</v>
      </c>
      <c r="AO66" s="83" t="e">
        <f t="shared" si="39"/>
        <v>#DIV/0!</v>
      </c>
    </row>
    <row r="67" spans="1:41" s="17" customFormat="1" ht="21.75" customHeight="1" thickBot="1" thickTop="1">
      <c r="A67" s="19">
        <f>I26</f>
        <v>0</v>
      </c>
      <c r="B67" s="21">
        <f>I27</f>
        <v>0</v>
      </c>
      <c r="C67" s="58" t="e">
        <f t="shared" si="2"/>
        <v>#DIV/0!</v>
      </c>
      <c r="D67" s="79" t="e">
        <f t="shared" si="3"/>
        <v>#DIV/0!</v>
      </c>
      <c r="E67" s="66" t="e">
        <f t="shared" si="4"/>
        <v>#DIV/0!</v>
      </c>
      <c r="F67" s="65" t="e">
        <f t="shared" si="5"/>
        <v>#DIV/0!</v>
      </c>
      <c r="G67" s="62" t="e">
        <f t="shared" si="6"/>
        <v>#DIV/0!</v>
      </c>
      <c r="H67" s="65" t="e">
        <f t="shared" si="7"/>
        <v>#DIV/0!</v>
      </c>
      <c r="I67" s="62" t="e">
        <f t="shared" si="8"/>
        <v>#DIV/0!</v>
      </c>
      <c r="J67" s="68" t="e">
        <f t="shared" si="9"/>
        <v>#DIV/0!</v>
      </c>
      <c r="K67" s="74" t="e">
        <f t="shared" si="10"/>
        <v>#DIV/0!</v>
      </c>
      <c r="L67" s="72" t="e">
        <f t="shared" si="11"/>
        <v>#DIV/0!</v>
      </c>
      <c r="M67" s="73" t="e">
        <f t="shared" si="12"/>
        <v>#DIV/0!</v>
      </c>
      <c r="N67" s="72" t="e">
        <f t="shared" si="13"/>
        <v>#DIV/0!</v>
      </c>
      <c r="O67" s="73" t="e">
        <f t="shared" si="14"/>
        <v>#DIV/0!</v>
      </c>
      <c r="P67" s="72" t="e">
        <f t="shared" si="15"/>
        <v>#DIV/0!</v>
      </c>
      <c r="Q67" s="66" t="e">
        <f t="shared" si="1"/>
        <v>#DIV/0!</v>
      </c>
      <c r="R67" s="65" t="e">
        <f t="shared" si="16"/>
        <v>#DIV/0!</v>
      </c>
      <c r="S67" s="62" t="e">
        <f t="shared" si="17"/>
        <v>#DIV/0!</v>
      </c>
      <c r="T67" s="65" t="e">
        <f t="shared" si="18"/>
        <v>#DIV/0!</v>
      </c>
      <c r="U67" s="62" t="e">
        <f t="shared" si="19"/>
        <v>#DIV/0!</v>
      </c>
      <c r="V67" s="68" t="e">
        <f t="shared" si="20"/>
        <v>#DIV/0!</v>
      </c>
      <c r="W67" s="74" t="e">
        <f t="shared" si="21"/>
        <v>#DIV/0!</v>
      </c>
      <c r="X67" s="72" t="e">
        <f t="shared" si="22"/>
        <v>#DIV/0!</v>
      </c>
      <c r="Y67" s="73" t="e">
        <f t="shared" si="23"/>
        <v>#DIV/0!</v>
      </c>
      <c r="Z67" s="72" t="e">
        <f t="shared" si="24"/>
        <v>#DIV/0!</v>
      </c>
      <c r="AA67" s="73" t="e">
        <f t="shared" si="25"/>
        <v>#DIV/0!</v>
      </c>
      <c r="AB67" s="72" t="e">
        <f t="shared" si="26"/>
        <v>#DIV/0!</v>
      </c>
      <c r="AC67" s="64" t="e">
        <f t="shared" si="27"/>
        <v>#DIV/0!</v>
      </c>
      <c r="AD67" s="65" t="e">
        <f t="shared" si="28"/>
        <v>#DIV/0!</v>
      </c>
      <c r="AE67" s="62" t="e">
        <f t="shared" si="29"/>
        <v>#DIV/0!</v>
      </c>
      <c r="AF67" s="65" t="e">
        <f t="shared" si="30"/>
        <v>#DIV/0!</v>
      </c>
      <c r="AG67" s="62" t="e">
        <f t="shared" si="31"/>
        <v>#DIV/0!</v>
      </c>
      <c r="AH67" s="68" t="e">
        <f t="shared" si="32"/>
        <v>#DIV/0!</v>
      </c>
      <c r="AI67" s="71" t="e">
        <f t="shared" si="33"/>
        <v>#DIV/0!</v>
      </c>
      <c r="AJ67" s="72" t="e">
        <f t="shared" si="34"/>
        <v>#DIV/0!</v>
      </c>
      <c r="AK67" s="73" t="e">
        <f t="shared" si="35"/>
        <v>#DIV/0!</v>
      </c>
      <c r="AL67" s="72" t="e">
        <f t="shared" si="36"/>
        <v>#DIV/0!</v>
      </c>
      <c r="AM67" s="73" t="e">
        <f t="shared" si="37"/>
        <v>#DIV/0!</v>
      </c>
      <c r="AN67" s="72" t="e">
        <f t="shared" si="38"/>
        <v>#DIV/0!</v>
      </c>
      <c r="AO67" s="83" t="e">
        <f t="shared" si="39"/>
        <v>#DIV/0!</v>
      </c>
    </row>
    <row r="68" spans="1:41" s="17" customFormat="1" ht="21.75" customHeight="1" thickBot="1" thickTop="1">
      <c r="A68" s="19">
        <f>J26</f>
        <v>0</v>
      </c>
      <c r="B68" s="21">
        <f>J27</f>
        <v>0</v>
      </c>
      <c r="C68" s="58" t="e">
        <f t="shared" si="2"/>
        <v>#DIV/0!</v>
      </c>
      <c r="D68" s="79" t="e">
        <f t="shared" si="3"/>
        <v>#DIV/0!</v>
      </c>
      <c r="E68" s="66" t="e">
        <f t="shared" si="4"/>
        <v>#DIV/0!</v>
      </c>
      <c r="F68" s="65" t="e">
        <f t="shared" si="5"/>
        <v>#DIV/0!</v>
      </c>
      <c r="G68" s="62" t="e">
        <f t="shared" si="6"/>
        <v>#DIV/0!</v>
      </c>
      <c r="H68" s="65" t="e">
        <f t="shared" si="7"/>
        <v>#DIV/0!</v>
      </c>
      <c r="I68" s="62" t="e">
        <f t="shared" si="8"/>
        <v>#DIV/0!</v>
      </c>
      <c r="J68" s="68" t="e">
        <f t="shared" si="9"/>
        <v>#DIV/0!</v>
      </c>
      <c r="K68" s="74" t="e">
        <f t="shared" si="10"/>
        <v>#DIV/0!</v>
      </c>
      <c r="L68" s="72" t="e">
        <f t="shared" si="11"/>
        <v>#DIV/0!</v>
      </c>
      <c r="M68" s="73" t="e">
        <f t="shared" si="12"/>
        <v>#DIV/0!</v>
      </c>
      <c r="N68" s="72" t="e">
        <f t="shared" si="13"/>
        <v>#DIV/0!</v>
      </c>
      <c r="O68" s="73" t="e">
        <f t="shared" si="14"/>
        <v>#DIV/0!</v>
      </c>
      <c r="P68" s="72" t="e">
        <f t="shared" si="15"/>
        <v>#DIV/0!</v>
      </c>
      <c r="Q68" s="66" t="e">
        <f t="shared" si="1"/>
        <v>#DIV/0!</v>
      </c>
      <c r="R68" s="65" t="e">
        <f t="shared" si="16"/>
        <v>#DIV/0!</v>
      </c>
      <c r="S68" s="62" t="e">
        <f t="shared" si="17"/>
        <v>#DIV/0!</v>
      </c>
      <c r="T68" s="65" t="e">
        <f t="shared" si="18"/>
        <v>#DIV/0!</v>
      </c>
      <c r="U68" s="62" t="e">
        <f t="shared" si="19"/>
        <v>#DIV/0!</v>
      </c>
      <c r="V68" s="68" t="e">
        <f t="shared" si="20"/>
        <v>#DIV/0!</v>
      </c>
      <c r="W68" s="74" t="e">
        <f t="shared" si="21"/>
        <v>#DIV/0!</v>
      </c>
      <c r="X68" s="72" t="e">
        <f t="shared" si="22"/>
        <v>#DIV/0!</v>
      </c>
      <c r="Y68" s="73" t="e">
        <f t="shared" si="23"/>
        <v>#DIV/0!</v>
      </c>
      <c r="Z68" s="72" t="e">
        <f t="shared" si="24"/>
        <v>#DIV/0!</v>
      </c>
      <c r="AA68" s="73" t="e">
        <f t="shared" si="25"/>
        <v>#DIV/0!</v>
      </c>
      <c r="AB68" s="72" t="e">
        <f t="shared" si="26"/>
        <v>#DIV/0!</v>
      </c>
      <c r="AC68" s="64" t="e">
        <f t="shared" si="27"/>
        <v>#DIV/0!</v>
      </c>
      <c r="AD68" s="65" t="e">
        <f t="shared" si="28"/>
        <v>#DIV/0!</v>
      </c>
      <c r="AE68" s="62" t="e">
        <f t="shared" si="29"/>
        <v>#DIV/0!</v>
      </c>
      <c r="AF68" s="65" t="e">
        <f t="shared" si="30"/>
        <v>#DIV/0!</v>
      </c>
      <c r="AG68" s="62" t="e">
        <f t="shared" si="31"/>
        <v>#DIV/0!</v>
      </c>
      <c r="AH68" s="68" t="e">
        <f t="shared" si="32"/>
        <v>#DIV/0!</v>
      </c>
      <c r="AI68" s="71" t="e">
        <f t="shared" si="33"/>
        <v>#DIV/0!</v>
      </c>
      <c r="AJ68" s="72" t="e">
        <f t="shared" si="34"/>
        <v>#DIV/0!</v>
      </c>
      <c r="AK68" s="73" t="e">
        <f t="shared" si="35"/>
        <v>#DIV/0!</v>
      </c>
      <c r="AL68" s="72" t="e">
        <f t="shared" si="36"/>
        <v>#DIV/0!</v>
      </c>
      <c r="AM68" s="73" t="e">
        <f t="shared" si="37"/>
        <v>#DIV/0!</v>
      </c>
      <c r="AN68" s="72" t="e">
        <f t="shared" si="38"/>
        <v>#DIV/0!</v>
      </c>
      <c r="AO68" s="83" t="e">
        <f t="shared" si="39"/>
        <v>#DIV/0!</v>
      </c>
    </row>
    <row r="69" spans="1:42" s="17" customFormat="1" ht="21" customHeight="1" thickBot="1" thickTop="1">
      <c r="A69" s="19">
        <f>K26</f>
        <v>0</v>
      </c>
      <c r="B69" s="22">
        <f>K27</f>
        <v>0</v>
      </c>
      <c r="C69" s="59" t="e">
        <f t="shared" si="2"/>
        <v>#DIV/0!</v>
      </c>
      <c r="D69" s="80" t="e">
        <f>INT(B69/$B$41)</f>
        <v>#DIV/0!</v>
      </c>
      <c r="E69" s="67" t="e">
        <f>B69/(D69+1)</f>
        <v>#DIV/0!</v>
      </c>
      <c r="F69" s="65" t="e">
        <f t="shared" si="5"/>
        <v>#DIV/0!</v>
      </c>
      <c r="G69" s="62" t="e">
        <f t="shared" si="6"/>
        <v>#DIV/0!</v>
      </c>
      <c r="H69" s="65" t="e">
        <f t="shared" si="7"/>
        <v>#DIV/0!</v>
      </c>
      <c r="I69" s="62" t="e">
        <f t="shared" si="8"/>
        <v>#DIV/0!</v>
      </c>
      <c r="J69" s="68" t="e">
        <f t="shared" si="9"/>
        <v>#DIV/0!</v>
      </c>
      <c r="K69" s="75" t="e">
        <f>B69/(D69+J69+1)</f>
        <v>#DIV/0!</v>
      </c>
      <c r="L69" s="72" t="e">
        <f t="shared" si="11"/>
        <v>#DIV/0!</v>
      </c>
      <c r="M69" s="73" t="e">
        <f t="shared" si="12"/>
        <v>#DIV/0!</v>
      </c>
      <c r="N69" s="72" t="e">
        <f t="shared" si="13"/>
        <v>#DIV/0!</v>
      </c>
      <c r="O69" s="73" t="e">
        <f t="shared" si="14"/>
        <v>#DIV/0!</v>
      </c>
      <c r="P69" s="72" t="e">
        <f t="shared" si="15"/>
        <v>#DIV/0!</v>
      </c>
      <c r="Q69" s="67" t="e">
        <f t="shared" si="1"/>
        <v>#DIV/0!</v>
      </c>
      <c r="R69" s="65" t="e">
        <f t="shared" si="16"/>
        <v>#DIV/0!</v>
      </c>
      <c r="S69" s="62" t="e">
        <f t="shared" si="17"/>
        <v>#DIV/0!</v>
      </c>
      <c r="T69" s="65" t="e">
        <f t="shared" si="18"/>
        <v>#DIV/0!</v>
      </c>
      <c r="U69" s="62" t="e">
        <f t="shared" si="19"/>
        <v>#DIV/0!</v>
      </c>
      <c r="V69" s="68" t="e">
        <f t="shared" si="20"/>
        <v>#DIV/0!</v>
      </c>
      <c r="W69" s="75" t="e">
        <f t="shared" si="21"/>
        <v>#DIV/0!</v>
      </c>
      <c r="X69" s="72" t="e">
        <f t="shared" si="22"/>
        <v>#DIV/0!</v>
      </c>
      <c r="Y69" s="73" t="e">
        <f t="shared" si="23"/>
        <v>#DIV/0!</v>
      </c>
      <c r="Z69" s="72" t="e">
        <f t="shared" si="24"/>
        <v>#DIV/0!</v>
      </c>
      <c r="AA69" s="73" t="e">
        <f t="shared" si="25"/>
        <v>#DIV/0!</v>
      </c>
      <c r="AB69" s="72" t="e">
        <f t="shared" si="26"/>
        <v>#DIV/0!</v>
      </c>
      <c r="AC69" s="64" t="e">
        <f t="shared" si="27"/>
        <v>#DIV/0!</v>
      </c>
      <c r="AD69" s="65" t="e">
        <f t="shared" si="28"/>
        <v>#DIV/0!</v>
      </c>
      <c r="AE69" s="62" t="e">
        <f t="shared" si="29"/>
        <v>#DIV/0!</v>
      </c>
      <c r="AF69" s="65" t="e">
        <f t="shared" si="30"/>
        <v>#DIV/0!</v>
      </c>
      <c r="AG69" s="62" t="e">
        <f t="shared" si="31"/>
        <v>#DIV/0!</v>
      </c>
      <c r="AH69" s="68" t="e">
        <f t="shared" si="32"/>
        <v>#DIV/0!</v>
      </c>
      <c r="AI69" s="71" t="e">
        <f t="shared" si="33"/>
        <v>#DIV/0!</v>
      </c>
      <c r="AJ69" s="72" t="e">
        <f t="shared" si="34"/>
        <v>#DIV/0!</v>
      </c>
      <c r="AK69" s="73" t="e">
        <f t="shared" si="35"/>
        <v>#DIV/0!</v>
      </c>
      <c r="AL69" s="72" t="e">
        <f t="shared" si="36"/>
        <v>#DIV/0!</v>
      </c>
      <c r="AM69" s="73" t="e">
        <f t="shared" si="37"/>
        <v>#DIV/0!</v>
      </c>
      <c r="AN69" s="72" t="e">
        <f t="shared" si="38"/>
        <v>#DIV/0!</v>
      </c>
      <c r="AO69" s="83" t="e">
        <f t="shared" si="39"/>
        <v>#DIV/0!</v>
      </c>
      <c r="AP69" s="142"/>
    </row>
    <row r="70" spans="1:42" s="17" customFormat="1" ht="21.75" customHeight="1" thickBot="1" thickTop="1">
      <c r="A70" s="19">
        <f>L26</f>
        <v>0</v>
      </c>
      <c r="B70" s="139">
        <f>L27</f>
        <v>0</v>
      </c>
      <c r="C70" s="59" t="e">
        <f t="shared" si="2"/>
        <v>#DIV/0!</v>
      </c>
      <c r="D70" s="80" t="e">
        <f>INT(B70/$B$41)</f>
        <v>#DIV/0!</v>
      </c>
      <c r="E70" s="67" t="e">
        <f>B70/(D70+1)</f>
        <v>#DIV/0!</v>
      </c>
      <c r="F70" s="65" t="e">
        <f t="shared" si="5"/>
        <v>#DIV/0!</v>
      </c>
      <c r="G70" s="62" t="e">
        <f t="shared" si="6"/>
        <v>#DIV/0!</v>
      </c>
      <c r="H70" s="65" t="e">
        <f t="shared" si="7"/>
        <v>#DIV/0!</v>
      </c>
      <c r="I70" s="62" t="e">
        <f t="shared" si="8"/>
        <v>#DIV/0!</v>
      </c>
      <c r="J70" s="68" t="e">
        <f t="shared" si="9"/>
        <v>#DIV/0!</v>
      </c>
      <c r="K70" s="75" t="e">
        <f>B70/(D70+J70+1)</f>
        <v>#DIV/0!</v>
      </c>
      <c r="L70" s="72" t="e">
        <f t="shared" si="11"/>
        <v>#DIV/0!</v>
      </c>
      <c r="M70" s="73" t="e">
        <f t="shared" si="12"/>
        <v>#DIV/0!</v>
      </c>
      <c r="N70" s="72" t="e">
        <f t="shared" si="13"/>
        <v>#DIV/0!</v>
      </c>
      <c r="O70" s="73" t="e">
        <f>IF(N70=1,B53,0)</f>
        <v>#DIV/0!</v>
      </c>
      <c r="P70" s="72" t="e">
        <f>IF(O70=0,0,IF(O70=(MAX($O$62:$O$71)),1,0))</f>
        <v>#DIV/0!</v>
      </c>
      <c r="Q70" s="67" t="e">
        <f t="shared" si="1"/>
        <v>#DIV/0!</v>
      </c>
      <c r="R70" s="65" t="e">
        <f t="shared" si="16"/>
        <v>#DIV/0!</v>
      </c>
      <c r="S70" s="62" t="e">
        <f t="shared" si="17"/>
        <v>#DIV/0!</v>
      </c>
      <c r="T70" s="65" t="e">
        <f>IF(S70=0,0,IF(S70=(MAX($S$62:$S$71)),1,0))</f>
        <v>#DIV/0!</v>
      </c>
      <c r="U70" s="62" t="e">
        <f t="shared" si="19"/>
        <v>#DIV/0!</v>
      </c>
      <c r="V70" s="68" t="e">
        <f t="shared" si="20"/>
        <v>#DIV/0!</v>
      </c>
      <c r="W70" s="75" t="e">
        <f>B70/(D70+J70+P70+V70+1)</f>
        <v>#DIV/0!</v>
      </c>
      <c r="X70" s="72" t="e">
        <f t="shared" si="22"/>
        <v>#DIV/0!</v>
      </c>
      <c r="Y70" s="73" t="e">
        <f t="shared" si="23"/>
        <v>#DIV/0!</v>
      </c>
      <c r="Z70" s="72" t="e">
        <f t="shared" si="24"/>
        <v>#DIV/0!</v>
      </c>
      <c r="AA70" s="73" t="e">
        <f t="shared" si="25"/>
        <v>#DIV/0!</v>
      </c>
      <c r="AB70" s="72" t="e">
        <f t="shared" si="26"/>
        <v>#DIV/0!</v>
      </c>
      <c r="AC70" s="64" t="e">
        <f t="shared" si="27"/>
        <v>#DIV/0!</v>
      </c>
      <c r="AD70" s="65" t="e">
        <f t="shared" si="28"/>
        <v>#DIV/0!</v>
      </c>
      <c r="AE70" s="62" t="e">
        <f t="shared" si="29"/>
        <v>#DIV/0!</v>
      </c>
      <c r="AF70" s="65" t="e">
        <f t="shared" si="30"/>
        <v>#DIV/0!</v>
      </c>
      <c r="AG70" s="62" t="e">
        <f t="shared" si="31"/>
        <v>#DIV/0!</v>
      </c>
      <c r="AH70" s="68" t="e">
        <f t="shared" si="32"/>
        <v>#DIV/0!</v>
      </c>
      <c r="AI70" s="71" t="e">
        <f t="shared" si="33"/>
        <v>#DIV/0!</v>
      </c>
      <c r="AJ70" s="72" t="e">
        <f t="shared" si="34"/>
        <v>#DIV/0!</v>
      </c>
      <c r="AK70" s="73" t="e">
        <f t="shared" si="35"/>
        <v>#DIV/0!</v>
      </c>
      <c r="AL70" s="72" t="e">
        <f t="shared" si="36"/>
        <v>#DIV/0!</v>
      </c>
      <c r="AM70" s="73" t="e">
        <f t="shared" si="37"/>
        <v>#DIV/0!</v>
      </c>
      <c r="AN70" s="72" t="e">
        <f t="shared" si="38"/>
        <v>#DIV/0!</v>
      </c>
      <c r="AO70" s="83" t="e">
        <f t="shared" si="39"/>
        <v>#DIV/0!</v>
      </c>
      <c r="AP70" s="142"/>
    </row>
    <row r="71" spans="1:41" s="17" customFormat="1" ht="21.75" customHeight="1" thickBot="1" thickTop="1">
      <c r="A71" s="20">
        <f>M26</f>
        <v>0</v>
      </c>
      <c r="B71" s="139">
        <f>M27</f>
        <v>0</v>
      </c>
      <c r="C71" s="59" t="e">
        <f t="shared" si="2"/>
        <v>#DIV/0!</v>
      </c>
      <c r="D71" s="80" t="e">
        <f>INT(B71/$B$41)</f>
        <v>#DIV/0!</v>
      </c>
      <c r="E71" s="67" t="e">
        <f>B71/(D71+1)</f>
        <v>#DIV/0!</v>
      </c>
      <c r="F71" s="65" t="e">
        <f t="shared" si="5"/>
        <v>#DIV/0!</v>
      </c>
      <c r="G71" s="62" t="e">
        <f t="shared" si="6"/>
        <v>#DIV/0!</v>
      </c>
      <c r="H71" s="65" t="e">
        <f t="shared" si="7"/>
        <v>#DIV/0!</v>
      </c>
      <c r="I71" s="62" t="e">
        <f t="shared" si="8"/>
        <v>#DIV/0!</v>
      </c>
      <c r="J71" s="68" t="e">
        <f t="shared" si="9"/>
        <v>#DIV/0!</v>
      </c>
      <c r="K71" s="75" t="e">
        <f>B71/(D71+J71+1)</f>
        <v>#DIV/0!</v>
      </c>
      <c r="L71" s="72" t="e">
        <f t="shared" si="11"/>
        <v>#DIV/0!</v>
      </c>
      <c r="M71" s="73" t="e">
        <f t="shared" si="12"/>
        <v>#DIV/0!</v>
      </c>
      <c r="N71" s="72" t="e">
        <f t="shared" si="13"/>
        <v>#DIV/0!</v>
      </c>
      <c r="O71" s="73" t="e">
        <f>IF(N71=1,B54,0)</f>
        <v>#DIV/0!</v>
      </c>
      <c r="P71" s="72" t="e">
        <f t="shared" si="15"/>
        <v>#DIV/0!</v>
      </c>
      <c r="Q71" s="67" t="e">
        <f t="shared" si="1"/>
        <v>#DIV/0!</v>
      </c>
      <c r="R71" s="65" t="e">
        <f t="shared" si="16"/>
        <v>#DIV/0!</v>
      </c>
      <c r="S71" s="62" t="e">
        <f t="shared" si="17"/>
        <v>#DIV/0!</v>
      </c>
      <c r="T71" s="65" t="e">
        <f t="shared" si="18"/>
        <v>#DIV/0!</v>
      </c>
      <c r="U71" s="62" t="e">
        <f t="shared" si="19"/>
        <v>#DIV/0!</v>
      </c>
      <c r="V71" s="68" t="e">
        <f t="shared" si="20"/>
        <v>#DIV/0!</v>
      </c>
      <c r="W71" s="75" t="e">
        <f>B71/(D71+J71+P71+V71+1)</f>
        <v>#DIV/0!</v>
      </c>
      <c r="X71" s="72" t="e">
        <f t="shared" si="22"/>
        <v>#DIV/0!</v>
      </c>
      <c r="Y71" s="73" t="e">
        <f t="shared" si="23"/>
        <v>#DIV/0!</v>
      </c>
      <c r="Z71" s="72" t="e">
        <f t="shared" si="24"/>
        <v>#DIV/0!</v>
      </c>
      <c r="AA71" s="73" t="e">
        <f t="shared" si="25"/>
        <v>#DIV/0!</v>
      </c>
      <c r="AB71" s="72" t="e">
        <f t="shared" si="26"/>
        <v>#DIV/0!</v>
      </c>
      <c r="AC71" s="64" t="e">
        <f t="shared" si="27"/>
        <v>#DIV/0!</v>
      </c>
      <c r="AD71" s="65" t="e">
        <f t="shared" si="28"/>
        <v>#DIV/0!</v>
      </c>
      <c r="AE71" s="62" t="e">
        <f t="shared" si="29"/>
        <v>#DIV/0!</v>
      </c>
      <c r="AF71" s="65" t="e">
        <f t="shared" si="30"/>
        <v>#DIV/0!</v>
      </c>
      <c r="AG71" s="62" t="e">
        <f t="shared" si="31"/>
        <v>#DIV/0!</v>
      </c>
      <c r="AH71" s="68" t="e">
        <f t="shared" si="32"/>
        <v>#DIV/0!</v>
      </c>
      <c r="AI71" s="71" t="e">
        <f t="shared" si="33"/>
        <v>#DIV/0!</v>
      </c>
      <c r="AJ71" s="72" t="e">
        <f t="shared" si="34"/>
        <v>#DIV/0!</v>
      </c>
      <c r="AK71" s="73" t="e">
        <f t="shared" si="35"/>
        <v>#DIV/0!</v>
      </c>
      <c r="AL71" s="72" t="e">
        <f t="shared" si="36"/>
        <v>#DIV/0!</v>
      </c>
      <c r="AM71" s="73" t="e">
        <f t="shared" si="37"/>
        <v>#DIV/0!</v>
      </c>
      <c r="AN71" s="72" t="e">
        <f t="shared" si="38"/>
        <v>#DIV/0!</v>
      </c>
      <c r="AO71" s="83" t="e">
        <f t="shared" si="39"/>
        <v>#DIV/0!</v>
      </c>
    </row>
    <row r="72" spans="1:40" s="8" customFormat="1" ht="14.25" thickTop="1">
      <c r="A72" s="96"/>
      <c r="B72" s="99"/>
      <c r="C72" s="101"/>
      <c r="D72" s="102"/>
      <c r="E72" s="90"/>
      <c r="F72" s="90"/>
      <c r="G72" s="90"/>
      <c r="H72" s="90"/>
      <c r="I72" s="90"/>
      <c r="J72" s="102"/>
      <c r="K72" s="90"/>
      <c r="L72" s="91"/>
      <c r="M72" s="92"/>
      <c r="N72" s="92"/>
      <c r="O72" s="92"/>
      <c r="P72" s="109"/>
      <c r="Q72" s="90"/>
      <c r="R72" s="90"/>
      <c r="S72" s="90"/>
      <c r="T72" s="90"/>
      <c r="U72" s="90"/>
      <c r="V72" s="102"/>
      <c r="W72" s="90"/>
      <c r="X72" s="91"/>
      <c r="Y72" s="92"/>
      <c r="Z72" s="92"/>
      <c r="AA72" s="92"/>
      <c r="AB72" s="109"/>
      <c r="AC72" s="90"/>
      <c r="AD72" s="90"/>
      <c r="AE72" s="90"/>
      <c r="AF72" s="90"/>
      <c r="AG72" s="90"/>
      <c r="AH72" s="102"/>
      <c r="AI72" s="90"/>
      <c r="AJ72" s="91"/>
      <c r="AK72" s="92"/>
      <c r="AL72" s="92"/>
      <c r="AM72" s="92"/>
      <c r="AN72" s="109"/>
    </row>
    <row r="73" spans="1:40" s="17" customFormat="1" ht="13.5">
      <c r="A73" s="119" t="s">
        <v>24</v>
      </c>
      <c r="B73" s="120">
        <f>IF(SUM(B62:B71)=C27,SUM(B62:B71),"Erreur sur le nombre de voix;revenir à l'étape 2")</f>
        <v>0</v>
      </c>
      <c r="C73" s="121"/>
      <c r="D73" s="122" t="e">
        <f>SUM(D62:D71)</f>
        <v>#DIV/0!</v>
      </c>
      <c r="E73" s="123"/>
      <c r="F73" s="123"/>
      <c r="G73" s="123"/>
      <c r="H73" s="124"/>
      <c r="I73" s="123"/>
      <c r="J73" s="122" t="e">
        <f>SUM(J62:J71)</f>
        <v>#DIV/0!</v>
      </c>
      <c r="K73" s="123"/>
      <c r="L73" s="123"/>
      <c r="M73" s="125"/>
      <c r="N73" s="125"/>
      <c r="O73" s="125"/>
      <c r="P73" s="126" t="e">
        <f>SUM(P62:P71)</f>
        <v>#DIV/0!</v>
      </c>
      <c r="Q73" s="123"/>
      <c r="R73" s="123"/>
      <c r="S73" s="123"/>
      <c r="T73" s="124"/>
      <c r="U73" s="123"/>
      <c r="V73" s="122" t="e">
        <f>SUM(V62:V71)</f>
        <v>#DIV/0!</v>
      </c>
      <c r="W73" s="123"/>
      <c r="X73" s="123"/>
      <c r="Y73" s="125"/>
      <c r="Z73" s="125"/>
      <c r="AA73" s="125"/>
      <c r="AB73" s="126" t="e">
        <f>SUM(AB62:AB71)</f>
        <v>#DIV/0!</v>
      </c>
      <c r="AC73" s="123"/>
      <c r="AD73" s="123"/>
      <c r="AE73" s="123"/>
      <c r="AF73" s="124"/>
      <c r="AG73" s="123"/>
      <c r="AH73" s="122" t="e">
        <f>SUM(AH62:AH71)</f>
        <v>#DIV/0!</v>
      </c>
      <c r="AI73" s="123"/>
      <c r="AJ73" s="123"/>
      <c r="AK73" s="125"/>
      <c r="AL73" s="125"/>
      <c r="AM73" s="125"/>
      <c r="AN73" s="126" t="e">
        <f>SUM(AN62:AN71)</f>
        <v>#DIV/0!</v>
      </c>
    </row>
    <row r="74" spans="1:40" s="8" customFormat="1" ht="13.5">
      <c r="A74" s="97"/>
      <c r="B74" s="100"/>
      <c r="C74" s="103"/>
      <c r="D74" s="104"/>
      <c r="E74" s="93"/>
      <c r="F74" s="93"/>
      <c r="G74" s="93"/>
      <c r="H74" s="94"/>
      <c r="I74" s="93"/>
      <c r="J74" s="104"/>
      <c r="K74" s="93"/>
      <c r="L74" s="93"/>
      <c r="M74" s="95"/>
      <c r="N74" s="95"/>
      <c r="O74" s="95"/>
      <c r="P74" s="110"/>
      <c r="Q74" s="93"/>
      <c r="R74" s="93"/>
      <c r="S74" s="93"/>
      <c r="T74" s="94"/>
      <c r="U74" s="93"/>
      <c r="V74" s="104"/>
      <c r="W74" s="93"/>
      <c r="X74" s="93"/>
      <c r="Y74" s="95"/>
      <c r="Z74" s="95"/>
      <c r="AA74" s="95"/>
      <c r="AB74" s="110"/>
      <c r="AC74" s="93"/>
      <c r="AD74" s="93"/>
      <c r="AE74" s="93"/>
      <c r="AF74" s="94"/>
      <c r="AG74" s="93"/>
      <c r="AH74" s="104"/>
      <c r="AI74" s="93"/>
      <c r="AJ74" s="93"/>
      <c r="AK74" s="95"/>
      <c r="AL74" s="95"/>
      <c r="AM74" s="95"/>
      <c r="AN74" s="110"/>
    </row>
    <row r="75" spans="1:40" s="8" customFormat="1" ht="29.25" customHeight="1">
      <c r="A75" s="97"/>
      <c r="B75" s="166" t="s">
        <v>25</v>
      </c>
      <c r="C75" s="167"/>
      <c r="D75" s="104" t="e">
        <f>B36-D73</f>
        <v>#DIV/0!</v>
      </c>
      <c r="E75" s="156" t="s">
        <v>14</v>
      </c>
      <c r="F75" s="157"/>
      <c r="G75" s="157"/>
      <c r="H75" s="157"/>
      <c r="I75" s="157"/>
      <c r="J75" s="111" t="e">
        <f>IF((J73=0),"Aucune liste",INDEX($A$62:$A$71,MATCH(J73,$J$62:$J$71,0)))</f>
        <v>#DIV/0!</v>
      </c>
      <c r="K75" s="156" t="s">
        <v>14</v>
      </c>
      <c r="L75" s="158"/>
      <c r="M75" s="158"/>
      <c r="N75" s="158"/>
      <c r="O75" s="158"/>
      <c r="P75" s="111" t="e">
        <f>IF((P73=0),"Aucune liste",INDEX($A$62:$A$71,MATCH(P73,$P$62:$P$71,0)))</f>
        <v>#DIV/0!</v>
      </c>
      <c r="Q75" s="156" t="s">
        <v>14</v>
      </c>
      <c r="R75" s="157"/>
      <c r="S75" s="157"/>
      <c r="T75" s="157"/>
      <c r="U75" s="157"/>
      <c r="V75" s="111" t="e">
        <f>IF((V73=0),"Aucune liste",INDEX($A$62:$A$71,MATCH(V73,$V$62:$V$71,0)))</f>
        <v>#DIV/0!</v>
      </c>
      <c r="W75" s="156" t="s">
        <v>14</v>
      </c>
      <c r="X75" s="158"/>
      <c r="Y75" s="158"/>
      <c r="Z75" s="158"/>
      <c r="AA75" s="158"/>
      <c r="AB75" s="111" t="e">
        <f>IF((AB73=0),"Aucune liste",INDEX($A$62:$A$71,MATCH(AB73,$AB$62:$AB$71,0)))</f>
        <v>#DIV/0!</v>
      </c>
      <c r="AC75" s="156" t="s">
        <v>14</v>
      </c>
      <c r="AD75" s="157"/>
      <c r="AE75" s="157"/>
      <c r="AF75" s="157"/>
      <c r="AG75" s="157"/>
      <c r="AH75" s="111" t="e">
        <f>IF((AH73=0),"Aucune liste",INDEX($A$62:$A$71,MATCH(AH73,$V$62:$V$71,0)))</f>
        <v>#DIV/0!</v>
      </c>
      <c r="AI75" s="156" t="s">
        <v>14</v>
      </c>
      <c r="AJ75" s="158"/>
      <c r="AK75" s="158"/>
      <c r="AL75" s="158"/>
      <c r="AM75" s="158"/>
      <c r="AN75" s="111" t="e">
        <f>IF((AN73=0),"Aucune liste",INDEX($A$62:$A$71,MATCH(AN73,$AN$62:$AN$71,0)))</f>
        <v>#DIV/0!</v>
      </c>
    </row>
    <row r="76" spans="1:40" s="8" customFormat="1" ht="61.5" customHeight="1">
      <c r="A76" s="130"/>
      <c r="B76" s="131"/>
      <c r="C76" s="132"/>
      <c r="D76" s="133"/>
      <c r="E76" s="156" t="s">
        <v>23</v>
      </c>
      <c r="F76" s="156"/>
      <c r="G76" s="156"/>
      <c r="H76" s="156"/>
      <c r="I76" s="156"/>
      <c r="J76" s="134" t="e">
        <f>IF((D73+J73)&gt;$B$36,"Tirage au sort pour l'attribution du siège",D73+J73)</f>
        <v>#DIV/0!</v>
      </c>
      <c r="K76" s="143" t="s">
        <v>23</v>
      </c>
      <c r="L76" s="143"/>
      <c r="M76" s="143"/>
      <c r="N76" s="143"/>
      <c r="O76" s="143"/>
      <c r="P76" s="134" t="e">
        <f>IF((J73+P73+D73)&gt;$B$36,"Tirage au sort pour l'attribution du siège",J73+P73+D73)</f>
        <v>#DIV/0!</v>
      </c>
      <c r="Q76" s="156" t="s">
        <v>23</v>
      </c>
      <c r="R76" s="156"/>
      <c r="S76" s="156"/>
      <c r="T76" s="156"/>
      <c r="U76" s="156"/>
      <c r="V76" s="134" t="e">
        <f>IF((P73+V73+J73+D73)&gt;$B$36,"Tirage au sort pour l'attribution du siège",P73+V73+J73+D73)</f>
        <v>#DIV/0!</v>
      </c>
      <c r="W76" s="143" t="s">
        <v>23</v>
      </c>
      <c r="X76" s="143"/>
      <c r="Y76" s="143"/>
      <c r="Z76" s="143"/>
      <c r="AA76" s="143"/>
      <c r="AB76" s="134" t="e">
        <f>IF((D73+V73+AB73+P73+J73)&gt;$B$36,"Tirage au sort pour l'attribution du siège",D73+V73+AB73+P73+J73)</f>
        <v>#DIV/0!</v>
      </c>
      <c r="AC76" s="156" t="s">
        <v>23</v>
      </c>
      <c r="AD76" s="156"/>
      <c r="AE76" s="156"/>
      <c r="AF76" s="156"/>
      <c r="AG76" s="156"/>
      <c r="AH76" s="134" t="e">
        <f>IF((AB73+AH73+V73+P73+J73+D73)&gt;$B$36,"Tirage au sort pour l'attribution du siège",AB73+AH73+V73+P73+J73+D73)</f>
        <v>#DIV/0!</v>
      </c>
      <c r="AI76" s="143" t="s">
        <v>23</v>
      </c>
      <c r="AJ76" s="143"/>
      <c r="AK76" s="143"/>
      <c r="AL76" s="143"/>
      <c r="AM76" s="143"/>
      <c r="AN76" s="134" t="e">
        <f>IF((P73+AH73+AN73+AB73+V73+J73+D73)&gt;$B$36,"Tirage au sort pour l'attribution du siège",P73+AH73+AN73+AB73+V73+J73+D73)</f>
        <v>#DIV/0!</v>
      </c>
    </row>
    <row r="77" spans="1:40" s="8" customFormat="1" ht="24.75" customHeight="1">
      <c r="A77" s="98"/>
      <c r="B77" s="106"/>
      <c r="C77" s="107"/>
      <c r="D77" s="105"/>
      <c r="E77" s="144" t="s">
        <v>13</v>
      </c>
      <c r="F77" s="145"/>
      <c r="G77" s="145"/>
      <c r="H77" s="145"/>
      <c r="I77" s="145"/>
      <c r="J77" s="108" t="e">
        <f>B36-J76</f>
        <v>#DIV/0!</v>
      </c>
      <c r="K77" s="146" t="s">
        <v>13</v>
      </c>
      <c r="L77" s="147"/>
      <c r="M77" s="147"/>
      <c r="N77" s="147"/>
      <c r="O77" s="147"/>
      <c r="P77" s="112" t="e">
        <f>B36-P76</f>
        <v>#DIV/0!</v>
      </c>
      <c r="Q77" s="144" t="s">
        <v>13</v>
      </c>
      <c r="R77" s="145"/>
      <c r="S77" s="145"/>
      <c r="T77" s="145"/>
      <c r="U77" s="145"/>
      <c r="V77" s="108" t="e">
        <f>B36-V76</f>
        <v>#DIV/0!</v>
      </c>
      <c r="W77" s="146" t="s">
        <v>13</v>
      </c>
      <c r="X77" s="147"/>
      <c r="Y77" s="147"/>
      <c r="Z77" s="147"/>
      <c r="AA77" s="147"/>
      <c r="AB77" s="112" t="e">
        <f>B36-AB76</f>
        <v>#DIV/0!</v>
      </c>
      <c r="AC77" s="144" t="s">
        <v>13</v>
      </c>
      <c r="AD77" s="145"/>
      <c r="AE77" s="145"/>
      <c r="AF77" s="145"/>
      <c r="AG77" s="145"/>
      <c r="AH77" s="108" t="e">
        <f>B36-AH76</f>
        <v>#DIV/0!</v>
      </c>
      <c r="AI77" s="146" t="s">
        <v>13</v>
      </c>
      <c r="AJ77" s="147"/>
      <c r="AK77" s="147"/>
      <c r="AL77" s="147"/>
      <c r="AM77" s="147"/>
      <c r="AN77" s="112" t="e">
        <f>B36-AN76</f>
        <v>#DIV/0!</v>
      </c>
    </row>
    <row r="78" spans="1:17" s="8" customFormat="1" ht="13.5">
      <c r="A78" s="1"/>
      <c r="B78" s="2"/>
      <c r="C78" s="2"/>
      <c r="D78" s="4"/>
      <c r="E78" s="4"/>
      <c r="F78" s="4"/>
      <c r="G78" s="4"/>
      <c r="H78" s="3"/>
      <c r="I78" s="4"/>
      <c r="J78" s="4"/>
      <c r="K78" s="4"/>
      <c r="L78" s="4"/>
      <c r="P78" s="84"/>
      <c r="Q78" s="84"/>
    </row>
    <row r="79" spans="1:12" s="8" customFormat="1" ht="13.5">
      <c r="A79" s="44"/>
      <c r="B79" s="14"/>
      <c r="C79" s="14"/>
      <c r="D79" s="180"/>
      <c r="E79" s="181"/>
      <c r="F79" s="181"/>
      <c r="G79" s="181"/>
      <c r="H79" s="181"/>
      <c r="I79" s="181"/>
      <c r="J79" s="181"/>
      <c r="K79" s="181"/>
      <c r="L79" s="44"/>
    </row>
    <row r="80" spans="1:12" ht="10.5">
      <c r="A80" s="24"/>
      <c r="B80" s="27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9.5">
      <c r="A81" s="129"/>
      <c r="B81" s="27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0.5">
      <c r="A82" s="24"/>
      <c r="B82" s="27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9.5">
      <c r="A83" s="129"/>
      <c r="B83" s="27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0.5">
      <c r="A84" s="24"/>
      <c r="B84" s="27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0.5">
      <c r="A85" s="24"/>
      <c r="B85" s="27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0.5">
      <c r="A86" s="24"/>
      <c r="B86" s="27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0.5">
      <c r="A87" s="24"/>
      <c r="B87" s="27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0.5">
      <c r="A88" s="24"/>
      <c r="B88" s="27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0.5">
      <c r="A89" s="24"/>
      <c r="B89" s="27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0.5">
      <c r="A90" s="24"/>
      <c r="B90" s="27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0.5">
      <c r="A91" s="24"/>
      <c r="B91" s="27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0.5">
      <c r="A92" s="24"/>
      <c r="B92" s="27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0.5">
      <c r="A93" s="24"/>
      <c r="B93" s="27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0.5">
      <c r="A94" s="24"/>
      <c r="B94" s="27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0.5">
      <c r="A95" s="24"/>
      <c r="B95" s="27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0.5">
      <c r="A96" s="24"/>
      <c r="B96" s="27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0.5">
      <c r="A97" s="24"/>
      <c r="B97" s="27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0.5">
      <c r="A98" s="24"/>
      <c r="B98" s="27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0.5">
      <c r="A99" s="24"/>
      <c r="B99" s="27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0.5">
      <c r="A100" s="24"/>
      <c r="B100" s="27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0.5">
      <c r="A101" s="24"/>
      <c r="B101" s="27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0.5">
      <c r="A102" s="24"/>
      <c r="B102" s="27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0.5">
      <c r="A103" s="24"/>
      <c r="B103" s="27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0.5">
      <c r="A104" s="24"/>
      <c r="B104" s="27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0.5">
      <c r="A105" s="24"/>
      <c r="B105" s="27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0.5">
      <c r="A106" s="24"/>
      <c r="B106" s="27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0.5">
      <c r="A107" s="24"/>
      <c r="B107" s="27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0.5">
      <c r="A108" s="24"/>
      <c r="B108" s="27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0.5">
      <c r="A109" s="24"/>
      <c r="B109" s="27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0.5">
      <c r="A110" s="24"/>
      <c r="B110" s="27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0.5">
      <c r="A111" s="24"/>
      <c r="B111" s="27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0.5">
      <c r="A112" s="24"/>
      <c r="B112" s="27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0.5">
      <c r="A113" s="24"/>
      <c r="B113" s="27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0.5">
      <c r="A114" s="24"/>
      <c r="B114" s="27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0.5">
      <c r="A115" s="24"/>
      <c r="B115" s="27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</sheetData>
  <sheetProtection formatCells="0" formatColumns="0" formatRows="0" insertColumns="0" insertRows="0" insertHyperlinks="0" deleteColumns="0" deleteRows="0" sort="0" autoFilter="0" pivotTables="0"/>
  <mergeCells count="56">
    <mergeCell ref="AC76:AG76"/>
    <mergeCell ref="AI76:AM76"/>
    <mergeCell ref="AC77:AG77"/>
    <mergeCell ref="AI77:AM77"/>
    <mergeCell ref="L28:L29"/>
    <mergeCell ref="M28:M29"/>
    <mergeCell ref="K76:O76"/>
    <mergeCell ref="K77:O77"/>
    <mergeCell ref="K75:O75"/>
    <mergeCell ref="Q76:U76"/>
    <mergeCell ref="AC75:AG75"/>
    <mergeCell ref="AI75:AM75"/>
    <mergeCell ref="E28:E29"/>
    <mergeCell ref="F28:F29"/>
    <mergeCell ref="G28:G29"/>
    <mergeCell ref="H28:H29"/>
    <mergeCell ref="I28:I29"/>
    <mergeCell ref="A2:B2"/>
    <mergeCell ref="G5:L5"/>
    <mergeCell ref="G6:L13"/>
    <mergeCell ref="B35:D35"/>
    <mergeCell ref="E35:I35"/>
    <mergeCell ref="C28:C29"/>
    <mergeCell ref="D28:D29"/>
    <mergeCell ref="K28:K29"/>
    <mergeCell ref="D25:M25"/>
    <mergeCell ref="A1:L1"/>
    <mergeCell ref="B25:B26"/>
    <mergeCell ref="C25:C26"/>
    <mergeCell ref="A23:G23"/>
    <mergeCell ref="A25:A26"/>
    <mergeCell ref="D79:K79"/>
    <mergeCell ref="E75:I75"/>
    <mergeCell ref="E76:I76"/>
    <mergeCell ref="E77:I77"/>
    <mergeCell ref="A60:A61"/>
    <mergeCell ref="B60:B61"/>
    <mergeCell ref="C60:D60"/>
    <mergeCell ref="O25:O26"/>
    <mergeCell ref="A58:AC58"/>
    <mergeCell ref="B75:C75"/>
    <mergeCell ref="A30:B30"/>
    <mergeCell ref="A39:B39"/>
    <mergeCell ref="J28:J29"/>
    <mergeCell ref="K60:P60"/>
    <mergeCell ref="AC60:AH60"/>
    <mergeCell ref="W76:AA76"/>
    <mergeCell ref="Q77:U77"/>
    <mergeCell ref="W77:AA77"/>
    <mergeCell ref="E60:J60"/>
    <mergeCell ref="AO60:AO61"/>
    <mergeCell ref="Q60:V60"/>
    <mergeCell ref="W60:AB60"/>
    <mergeCell ref="Q75:U75"/>
    <mergeCell ref="W75:AA75"/>
    <mergeCell ref="AI60:AN60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de Gestion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SAMICO Benjamin</cp:lastModifiedBy>
  <cp:lastPrinted>2014-11-27T12:56:06Z</cp:lastPrinted>
  <dcterms:created xsi:type="dcterms:W3CDTF">2001-10-12T08:36:45Z</dcterms:created>
  <dcterms:modified xsi:type="dcterms:W3CDTF">2022-12-01T10:19:25Z</dcterms:modified>
  <cp:category/>
  <cp:version/>
  <cp:contentType/>
  <cp:contentStatus/>
</cp:coreProperties>
</file>